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24.xml" ContentType="application/vnd.openxmlformats-officedocument.spreadsheetml.worksheet+xml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6.xml" ContentType="application/vnd.openxmlformats-officedocument.drawing+xml"/>
  <Override PartName="/xl/drawings/drawing8.xml" ContentType="application/vnd.openxmlformats-officedocument.drawing+xml"/>
  <Override PartName="/xl/drawings/drawing19.xml" ContentType="application/vnd.openxmlformats-officedocument.drawing+xml"/>
  <Override PartName="/xl/worksheets/sheet7.xml" ContentType="application/vnd.openxmlformats-officedocument.spreadsheetml.worksheet+xml"/>
  <Override PartName="/xl/worksheets/sheet11.xml" ContentType="application/vnd.openxmlformats-officedocument.spreadsheetml.worksheet+xml"/>
  <Override PartName="/xl/worksheets/sheet20.xml" ContentType="application/vnd.openxmlformats-officedocument.spreadsheetml.worksheet+xml"/>
  <Override PartName="/xl/worksheets/sheet31.xml" ContentType="application/vnd.openxmlformats-officedocument.spreadsheetml.worksheet+xml"/>
  <Override PartName="/xl/drawings/drawing4.xml" ContentType="application/vnd.openxmlformats-officedocument.drawing+xml"/>
  <Override PartName="/xl/drawings/drawing17.xml" ContentType="application/vnd.openxmlformats-officedocument.drawing+xml"/>
  <Override PartName="/xl/drawings/drawing28.xml" ContentType="application/vnd.openxmlformats-officedocument.drawing+xml"/>
  <Default Extension="rels" ContentType="application/vnd.openxmlformats-package.relationships+xml"/>
  <Default Extension="xml" ContentType="application/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drawings/drawing15.xml" ContentType="application/vnd.openxmlformats-officedocument.drawing+xml"/>
  <Override PartName="/xl/drawings/drawing26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worksheets/sheet1.xml" ContentType="application/vnd.openxmlformats-officedocument.spreadsheetml.worksheet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30.xml" ContentType="application/vnd.openxmlformats-officedocument.drawing+xml"/>
  <Override PartName="/xl/calcChain.xml" ContentType="application/vnd.openxmlformats-officedocument.spreadsheetml.calcChain+xml"/>
  <Override PartName="/xl/worksheets/sheet19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sharedStrings.xml" ContentType="application/vnd.openxmlformats-officedocument.spreadsheetml.sharedStrings+xml"/>
  <Override PartName="/xl/drawings/drawing10.xml" ContentType="application/vnd.openxmlformats-officedocument.drawing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docProps/core.xml" ContentType="application/vnd.openxmlformats-package.core-properties+xml"/>
  <Override PartName="/xl/worksheets/sheet16.xml" ContentType="application/vnd.openxmlformats-officedocument.spreadsheetml.worksheet+xml"/>
  <Override PartName="/xl/worksheets/sheet25.xml" ContentType="application/vnd.openxmlformats-officedocument.spreadsheetml.worksheet+xml"/>
  <Default Extension="png" ContentType="image/png"/>
  <Override PartName="/xl/drawings/drawing9.xml" ContentType="application/vnd.openxmlformats-officedocument.drawing+xml"/>
  <Override PartName="/xl/worksheets/sheet14.xml" ContentType="application/vnd.openxmlformats-officedocument.spreadsheetml.worksheet+xml"/>
  <Override PartName="/xl/worksheets/sheet23.xml" ContentType="application/vnd.openxmlformats-officedocument.spreadsheetml.worksheet+xml"/>
  <Override PartName="/xl/drawings/drawing7.xml" ContentType="application/vnd.openxmlformats-officedocument.drawing+xml"/>
  <Override PartName="/xl/drawings/drawing29.xml" ContentType="application/vnd.openxmlformats-officedocument.drawing+xml"/>
  <Override PartName="/xl/worksheets/sheet6.xml" ContentType="application/vnd.openxmlformats-officedocument.spreadsheetml.worksheet+xml"/>
  <Override PartName="/xl/worksheets/sheet8.xml" ContentType="application/vnd.openxmlformats-officedocument.spreadsheetml.worksheet+xml"/>
  <Override PartName="/xl/worksheets/sheet12.xml" ContentType="application/vnd.openxmlformats-officedocument.spreadsheetml.worksheet+xml"/>
  <Override PartName="/xl/worksheets/sheet21.xml" ContentType="application/vnd.openxmlformats-officedocument.spreadsheetml.worksheet+xml"/>
  <Override PartName="/xl/worksheets/sheet30.xml" ContentType="application/vnd.openxmlformats-officedocument.spreadsheetml.worksheet+xml"/>
  <Default Extension="jpeg" ContentType="image/jpeg"/>
  <Override PartName="/xl/drawings/drawing5.xml" ContentType="application/vnd.openxmlformats-officedocument.drawing+xml"/>
  <Override PartName="/xl/drawings/drawing18.xml" ContentType="application/vnd.openxmlformats-officedocument.drawing+xml"/>
  <Override PartName="/xl/drawings/drawing27.xml" ContentType="application/vnd.openxmlformats-officedocument.drawing+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10.xml" ContentType="application/vnd.openxmlformats-officedocument.spreadsheetml.worksheet+xml"/>
  <Override PartName="/xl/drawings/drawing3.xml" ContentType="application/vnd.openxmlformats-officedocument.drawing+xml"/>
  <Override PartName="/xl/drawings/drawing16.xml" ContentType="application/vnd.openxmlformats-officedocument.drawing+xml"/>
  <Override PartName="/xl/drawings/drawing25.xml" ContentType="application/vnd.openxmlformats-officedocument.drawing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360" yWindow="15" windowWidth="20730" windowHeight="9720" tabRatio="938" firstSheet="13" activeTab="29"/>
  </bookViews>
  <sheets>
    <sheet name="Титул" sheetId="1" r:id="rId1"/>
    <sheet name="Список рег" sheetId="2" r:id="rId2"/>
    <sheet name="ДЦ 63" sheetId="3" r:id="rId3"/>
    <sheet name="ДЦ 68" sheetId="4" r:id="rId4"/>
    <sheet name="ДЦ 73" sheetId="5" r:id="rId5"/>
    <sheet name="ДЦ 78" sheetId="6" r:id="rId6"/>
    <sheet name="ДЦ 85" sheetId="7" r:id="rId7"/>
    <sheet name="ДЦ 95" sheetId="8" r:id="rId8"/>
    <sheet name="ДЦ 95+" sheetId="9" r:id="rId9"/>
    <sheet name="ДЦ 58" sheetId="10" r:id="rId10"/>
    <sheet name="ДЦ Ж 63" sheetId="11" r:id="rId11"/>
    <sheet name="ДЦ Ж 68" sheetId="12" r:id="rId12"/>
    <sheet name="ДЦ Ж 68+" sheetId="13" r:id="rId13"/>
    <sheet name="Эстафета ДЦ (м)" sheetId="14" r:id="rId14"/>
    <sheet name="Эстафета ДЦ(ж) " sheetId="15" r:id="rId15"/>
    <sheet name="Р 58" sheetId="16" r:id="rId16"/>
    <sheet name="Р 63" sheetId="17" r:id="rId17"/>
    <sheet name="Р 68" sheetId="18" r:id="rId18"/>
    <sheet name="Р 68+" sheetId="19" r:id="rId19"/>
    <sheet name="ДВ 63" sheetId="20" r:id="rId20"/>
    <sheet name="ДВ 68" sheetId="21" r:id="rId21"/>
    <sheet name="ДВ 73" sheetId="22" r:id="rId22"/>
    <sheet name="ДВ 78" sheetId="23" r:id="rId23"/>
    <sheet name="ДВ 85" sheetId="24" r:id="rId24"/>
    <sheet name="ДВ 95" sheetId="25" r:id="rId25"/>
    <sheet name="ДВ 95+" sheetId="26" r:id="rId26"/>
    <sheet name="ЖГ м1 " sheetId="27" r:id="rId27"/>
    <sheet name="ЖГ ж1" sheetId="28" r:id="rId28"/>
    <sheet name="ЖГ пары" sheetId="29" r:id="rId29"/>
    <sheet name="Сводная " sheetId="30" r:id="rId30"/>
    <sheet name="Судьи" sheetId="31" r:id="rId31"/>
  </sheets>
  <definedNames>
    <definedName name="_xlnm._FilterDatabase" localSheetId="3" hidden="1">'ДЦ 68'!#REF!</definedName>
    <definedName name="_xlnm.Print_Area" localSheetId="19">'ДВ 63'!$A$1:$T$34</definedName>
    <definedName name="_xlnm.Print_Area" localSheetId="9">'ДЦ 58'!$A$1:$O$31</definedName>
    <definedName name="_xlnm.Print_Area" localSheetId="4">'ДЦ 73'!$A$1:$O$32</definedName>
    <definedName name="_xlnm.Print_Area" localSheetId="5">'ДЦ 78'!$A$1:$O$31</definedName>
    <definedName name="_xlnm.Print_Area" localSheetId="6">'ДЦ 85'!$A$1:$O$32</definedName>
    <definedName name="_xlnm.Print_Area" localSheetId="10">'ДЦ Ж 63'!$A$1:$O$32</definedName>
    <definedName name="_xlnm.Print_Area" localSheetId="11">'ДЦ Ж 68'!$A$1:$O$31</definedName>
    <definedName name="_xlnm.Print_Area" localSheetId="12">'ДЦ Ж 68+'!$A$1:$O$30</definedName>
    <definedName name="_xlnm.Print_Area" localSheetId="27">'ЖГ ж1'!$A$1:$N$31</definedName>
    <definedName name="_xlnm.Print_Area" localSheetId="26">'ЖГ м1 '!$A$1:$N$31</definedName>
    <definedName name="_xlnm.Print_Area" localSheetId="15">'Р 58'!$A$1:$O$36</definedName>
    <definedName name="_xlnm.Print_Area" localSheetId="16">'Р 63'!$A$1:$O$36</definedName>
    <definedName name="_xlnm.Print_Area" localSheetId="17">'Р 68'!$A$1:$O$33</definedName>
    <definedName name="_xlnm.Print_Area" localSheetId="18">'Р 68+'!$A$1:$O$35</definedName>
    <definedName name="_xlnm.Print_Area" localSheetId="29">'Сводная '!$A$1:$BU$68</definedName>
    <definedName name="_xlnm.Print_Area" localSheetId="1">'Список рег'!$A$1:$G$68</definedName>
    <definedName name="_xlnm.Print_Area" localSheetId="30">Судьи!$A$1:$E$42</definedName>
  </definedNames>
  <calcPr calcId="125725"/>
</workbook>
</file>

<file path=xl/calcChain.xml><?xml version="1.0" encoding="utf-8"?>
<calcChain xmlns="http://schemas.openxmlformats.org/spreadsheetml/2006/main">
  <c r="BX49" i="30"/>
  <c r="BW49"/>
  <c r="BV49"/>
  <c r="BZ49" s="1"/>
  <c r="BY48"/>
  <c r="BX48"/>
  <c r="BW48"/>
  <c r="BZ48" s="1"/>
  <c r="BY47"/>
  <c r="BX47"/>
  <c r="BW47"/>
  <c r="BZ47" s="1"/>
  <c r="BY46"/>
  <c r="BX46"/>
  <c r="BW46"/>
  <c r="BZ46" s="1"/>
  <c r="BY45"/>
  <c r="BX45"/>
  <c r="BW45"/>
  <c r="BV45"/>
  <c r="BZ45" s="1"/>
  <c r="BX44"/>
  <c r="BW44"/>
  <c r="BZ44" s="1"/>
  <c r="BV44"/>
  <c r="BX43"/>
  <c r="BW43"/>
  <c r="BZ43" s="1"/>
  <c r="BV43"/>
  <c r="BX42"/>
  <c r="BW42"/>
  <c r="BZ42" s="1"/>
  <c r="BV42"/>
  <c r="BY41"/>
  <c r="BX41"/>
  <c r="BZ41" s="1"/>
  <c r="BW41"/>
  <c r="BX40"/>
  <c r="BW40"/>
  <c r="BZ40" s="1"/>
  <c r="BV40"/>
  <c r="BY39"/>
  <c r="BX39"/>
  <c r="BZ39" s="1"/>
  <c r="BW39"/>
  <c r="BY38"/>
  <c r="BX38"/>
  <c r="BW38"/>
  <c r="BV38"/>
  <c r="BZ38" s="1"/>
  <c r="BX37"/>
  <c r="BW37"/>
  <c r="BV37"/>
  <c r="BZ37" s="1"/>
  <c r="BY36"/>
  <c r="BX36"/>
  <c r="BW36"/>
  <c r="BV36"/>
  <c r="BZ36" s="1"/>
  <c r="BZ35"/>
  <c r="BY35"/>
  <c r="BX35"/>
  <c r="BW35"/>
  <c r="BZ34"/>
  <c r="BY34"/>
  <c r="BX34"/>
  <c r="BW34"/>
  <c r="BY33"/>
  <c r="BX33"/>
  <c r="BW33"/>
  <c r="BV33"/>
  <c r="BZ33" s="1"/>
  <c r="BY32"/>
  <c r="BX32"/>
  <c r="BW32"/>
  <c r="BZ32" s="1"/>
  <c r="BY31"/>
  <c r="BX31"/>
  <c r="BW31"/>
  <c r="BV31"/>
  <c r="BZ31" s="1"/>
  <c r="BY30"/>
  <c r="BX30"/>
  <c r="BW30"/>
  <c r="BV30"/>
  <c r="BZ30" s="1"/>
  <c r="BY29"/>
  <c r="BX29"/>
  <c r="BW29"/>
  <c r="BV29"/>
  <c r="BZ29" s="1"/>
  <c r="BY28"/>
  <c r="BX28"/>
  <c r="BW28"/>
  <c r="BV28"/>
  <c r="BZ28" s="1"/>
  <c r="BY27"/>
  <c r="BX27"/>
  <c r="BW27"/>
  <c r="BV27"/>
  <c r="BZ27" s="1"/>
  <c r="BY26"/>
  <c r="BX26"/>
  <c r="BW26"/>
  <c r="BV26"/>
  <c r="BZ26" s="1"/>
  <c r="BY25"/>
  <c r="BX25"/>
  <c r="BW25"/>
  <c r="BV25"/>
  <c r="BZ25" s="1"/>
  <c r="BY24"/>
  <c r="BX24"/>
  <c r="BW24"/>
  <c r="BV24"/>
  <c r="BZ24" s="1"/>
  <c r="BY23"/>
  <c r="BX23"/>
  <c r="BW23"/>
  <c r="BV23"/>
  <c r="BZ23" s="1"/>
  <c r="BY22"/>
  <c r="BX22"/>
  <c r="BW22"/>
  <c r="BV22"/>
  <c r="BZ22" s="1"/>
  <c r="BY21"/>
  <c r="BX21"/>
  <c r="BW21"/>
  <c r="BV21"/>
  <c r="BZ21" s="1"/>
  <c r="BY20"/>
  <c r="BX20"/>
  <c r="BW20"/>
  <c r="BV20"/>
  <c r="BZ20" s="1"/>
  <c r="BY19"/>
  <c r="BX19"/>
  <c r="BW19"/>
  <c r="BV19"/>
  <c r="BZ19" s="1"/>
  <c r="BY18"/>
  <c r="BX18"/>
  <c r="BW18"/>
  <c r="BV18"/>
  <c r="BZ18" s="1"/>
  <c r="BY17"/>
  <c r="BX17"/>
  <c r="BW17"/>
  <c r="BV17"/>
  <c r="BZ17" s="1"/>
  <c r="BY16"/>
  <c r="BX16"/>
  <c r="BW16"/>
  <c r="BV16"/>
  <c r="BZ16" s="1"/>
  <c r="BY15"/>
  <c r="BX15"/>
  <c r="BW15"/>
  <c r="BV15"/>
  <c r="BZ15" s="1"/>
  <c r="BY14"/>
  <c r="BX14"/>
  <c r="BW14"/>
  <c r="BV14"/>
  <c r="BZ14" s="1"/>
  <c r="J32" i="29"/>
  <c r="J30"/>
  <c r="H30"/>
  <c r="J28"/>
  <c r="H28"/>
  <c r="J26"/>
  <c r="H26"/>
  <c r="J18"/>
  <c r="H18"/>
  <c r="J16"/>
  <c r="H16"/>
  <c r="J14"/>
  <c r="H14"/>
  <c r="J23" i="28"/>
  <c r="A23"/>
  <c r="J22"/>
  <c r="H21"/>
  <c r="J21" s="1"/>
  <c r="H20"/>
  <c r="J20" s="1"/>
  <c r="H19"/>
  <c r="J19" s="1"/>
  <c r="H18"/>
  <c r="J18" s="1"/>
  <c r="H17"/>
  <c r="J17" s="1"/>
  <c r="H16"/>
  <c r="J16" s="1"/>
  <c r="H15"/>
  <c r="J15" s="1"/>
  <c r="A15"/>
  <c r="J14"/>
  <c r="H14"/>
  <c r="J22" i="27"/>
  <c r="H22"/>
  <c r="J21"/>
  <c r="H21"/>
  <c r="J20"/>
  <c r="H20"/>
  <c r="J19"/>
  <c r="H18"/>
  <c r="J18" s="1"/>
  <c r="H17"/>
  <c r="J17" s="1"/>
  <c r="H16"/>
  <c r="J16" s="1"/>
  <c r="H15"/>
  <c r="J15" s="1"/>
  <c r="A15"/>
  <c r="J14"/>
  <c r="H14"/>
  <c r="O27" i="26"/>
  <c r="M27"/>
  <c r="O26"/>
  <c r="M26"/>
  <c r="O25"/>
  <c r="M25"/>
  <c r="O24"/>
  <c r="M24"/>
  <c r="O23"/>
  <c r="M23"/>
  <c r="O22"/>
  <c r="M22"/>
  <c r="O21"/>
  <c r="M21"/>
  <c r="O20"/>
  <c r="M20"/>
  <c r="O19"/>
  <c r="M19"/>
  <c r="O18"/>
  <c r="M18"/>
  <c r="O30" i="25"/>
  <c r="M30"/>
  <c r="O29"/>
  <c r="M29"/>
  <c r="O28"/>
  <c r="M28"/>
  <c r="O27"/>
  <c r="M27"/>
  <c r="O26"/>
  <c r="M26"/>
  <c r="O25"/>
  <c r="M25"/>
  <c r="O24"/>
  <c r="M24"/>
  <c r="O23"/>
  <c r="M23"/>
  <c r="O22"/>
  <c r="M22"/>
  <c r="O21"/>
  <c r="M21"/>
  <c r="O20"/>
  <c r="M20"/>
  <c r="O19"/>
  <c r="M19"/>
  <c r="O18"/>
  <c r="M18"/>
  <c r="O30" i="24"/>
  <c r="M30"/>
  <c r="O29"/>
  <c r="M29"/>
  <c r="O28"/>
  <c r="M28"/>
  <c r="O27"/>
  <c r="M27"/>
  <c r="O26"/>
  <c r="M26"/>
  <c r="O25"/>
  <c r="M25"/>
  <c r="O24"/>
  <c r="M24"/>
  <c r="O23"/>
  <c r="M23"/>
  <c r="O22"/>
  <c r="M22"/>
  <c r="O21"/>
  <c r="M21"/>
  <c r="O20"/>
  <c r="M20"/>
  <c r="O19"/>
  <c r="M19"/>
  <c r="O18"/>
  <c r="M18"/>
  <c r="O27" i="23"/>
  <c r="M27"/>
  <c r="O26"/>
  <c r="M26"/>
  <c r="O25"/>
  <c r="M25"/>
  <c r="O24"/>
  <c r="M24"/>
  <c r="O23"/>
  <c r="M23"/>
  <c r="O22"/>
  <c r="M22"/>
  <c r="O21"/>
  <c r="M21"/>
  <c r="O20"/>
  <c r="M20"/>
  <c r="O19"/>
  <c r="M19"/>
  <c r="O18"/>
  <c r="M18"/>
  <c r="O33" i="22"/>
  <c r="M33"/>
  <c r="O32"/>
  <c r="M32"/>
  <c r="O31"/>
  <c r="M31"/>
  <c r="O30"/>
  <c r="M30"/>
  <c r="O29"/>
  <c r="M29"/>
  <c r="O28"/>
  <c r="M28"/>
  <c r="O27"/>
  <c r="M27"/>
  <c r="O26"/>
  <c r="M26"/>
  <c r="O25"/>
  <c r="M25"/>
  <c r="O24"/>
  <c r="M24"/>
  <c r="O23"/>
  <c r="M23"/>
  <c r="O22"/>
  <c r="M22"/>
  <c r="O21"/>
  <c r="M21"/>
  <c r="O20"/>
  <c r="M20"/>
  <c r="O19"/>
  <c r="M19"/>
  <c r="O18"/>
  <c r="M18"/>
  <c r="O29" i="21"/>
  <c r="M29"/>
  <c r="O28"/>
  <c r="M28"/>
  <c r="O27"/>
  <c r="M27"/>
  <c r="O26"/>
  <c r="M26"/>
  <c r="O25"/>
  <c r="M25"/>
  <c r="O24"/>
  <c r="M24"/>
  <c r="O23"/>
  <c r="M23"/>
  <c r="O22"/>
  <c r="M22"/>
  <c r="O21"/>
  <c r="M21"/>
  <c r="O20"/>
  <c r="M20"/>
  <c r="O19"/>
  <c r="M19"/>
  <c r="O18"/>
  <c r="M18"/>
  <c r="O26" i="20"/>
  <c r="M26"/>
  <c r="O25"/>
  <c r="M25"/>
  <c r="O24"/>
  <c r="M24"/>
  <c r="O23"/>
  <c r="M23"/>
  <c r="O22"/>
  <c r="M22"/>
  <c r="O21"/>
  <c r="M21"/>
  <c r="O20"/>
  <c r="M20"/>
  <c r="O19"/>
  <c r="M19"/>
  <c r="O18"/>
  <c r="M18"/>
  <c r="J39" i="15"/>
  <c r="H39"/>
  <c r="I38"/>
  <c r="I37"/>
  <c r="I36"/>
  <c r="I35"/>
  <c r="J32"/>
  <c r="H32"/>
  <c r="I31"/>
  <c r="I30"/>
  <c r="I29"/>
  <c r="I28"/>
  <c r="J25"/>
  <c r="H25"/>
  <c r="I24"/>
  <c r="I23"/>
  <c r="I22"/>
  <c r="I21"/>
  <c r="J102" i="14"/>
  <c r="H102"/>
  <c r="I101"/>
  <c r="I100"/>
  <c r="I99"/>
  <c r="I98"/>
  <c r="J95"/>
  <c r="H95"/>
  <c r="I94"/>
  <c r="I93"/>
  <c r="I92"/>
  <c r="I91"/>
  <c r="J88"/>
  <c r="H88"/>
  <c r="I87"/>
  <c r="I86"/>
  <c r="I85"/>
  <c r="I84"/>
  <c r="J81"/>
  <c r="H81"/>
  <c r="I80"/>
  <c r="I79"/>
  <c r="I78"/>
  <c r="I77"/>
  <c r="J74"/>
  <c r="H74"/>
  <c r="I73"/>
  <c r="I72"/>
  <c r="I71"/>
  <c r="I70"/>
  <c r="J67"/>
  <c r="H67"/>
  <c r="I66"/>
  <c r="I65"/>
  <c r="I64"/>
  <c r="I63"/>
  <c r="J60"/>
  <c r="H60"/>
  <c r="I59"/>
  <c r="I58"/>
  <c r="I57"/>
  <c r="I56"/>
  <c r="J53"/>
  <c r="H53"/>
  <c r="I52"/>
  <c r="I51"/>
  <c r="I50"/>
  <c r="I49"/>
  <c r="J46"/>
  <c r="H46"/>
  <c r="I45"/>
  <c r="I44"/>
  <c r="I43"/>
  <c r="I42"/>
  <c r="J39"/>
  <c r="H39"/>
  <c r="I38"/>
  <c r="I37"/>
  <c r="I36"/>
  <c r="I35"/>
  <c r="J32"/>
  <c r="H32"/>
  <c r="I31"/>
  <c r="I30"/>
  <c r="I29"/>
  <c r="I28"/>
  <c r="J25"/>
  <c r="H25"/>
  <c r="I24"/>
  <c r="I23"/>
  <c r="I22"/>
  <c r="I21"/>
</calcChain>
</file>

<file path=xl/sharedStrings.xml><?xml version="1.0" encoding="utf-8"?>
<sst xmlns="http://schemas.openxmlformats.org/spreadsheetml/2006/main" count="3313" uniqueCount="710">
  <si>
    <t>Министерство спорта Российской Федерации</t>
  </si>
  <si>
    <t>Общероссийская общественная организация Всероссийская Федерация гиревого спорта</t>
  </si>
  <si>
    <t>Министерство спорта и молодежной политики Республики Бурятия</t>
  </si>
  <si>
    <t>Региональное отделение ООО «Всероссийская федерация гиревого спорта» в Республике Бурятия</t>
  </si>
  <si>
    <t>Чемпионат России по гиревому спорту</t>
  </si>
  <si>
    <t>ЕКП № 2065030019023377</t>
  </si>
  <si>
    <t>13-17 июня 2024 г.</t>
  </si>
  <si>
    <t>Республика Бурятия, г.Улан-Удэ</t>
  </si>
  <si>
    <r>
      <rPr>
        <sz val="12"/>
        <rFont val="Times New Roman"/>
        <charset val="204"/>
      </rPr>
      <t>Общероссийская общественная организация</t>
    </r>
    <r>
      <rPr>
        <sz val="10"/>
        <rFont val="Times New Roman"/>
        <charset val="204"/>
      </rPr>
      <t xml:space="preserve"> </t>
    </r>
    <r>
      <rPr>
        <sz val="12"/>
        <rFont val="Times New Roman"/>
        <charset val="204"/>
      </rPr>
      <t>Всероссийская Федерация гиревого спорта</t>
    </r>
  </si>
  <si>
    <t>ПРОТОКОЛ</t>
  </si>
  <si>
    <t>Рекорд России</t>
  </si>
  <si>
    <t>Вес гирь 32 кг.</t>
  </si>
  <si>
    <t>Толчок длинный цикл (мужчины)</t>
  </si>
  <si>
    <t>Регламент времени - 10 мин.</t>
  </si>
  <si>
    <t>Весовая категория 63 кг.</t>
  </si>
  <si>
    <t>Разрядные нормативы</t>
  </si>
  <si>
    <t xml:space="preserve">  Количество  регионов    </t>
  </si>
  <si>
    <t>МСМК</t>
  </si>
  <si>
    <t>МС</t>
  </si>
  <si>
    <t>КМС</t>
  </si>
  <si>
    <t xml:space="preserve">  Количество участников</t>
  </si>
  <si>
    <t>Место</t>
  </si>
  <si>
    <t>ФИО</t>
  </si>
  <si>
    <t>Дата рождения</t>
  </si>
  <si>
    <t>Разряд (Звание)</t>
  </si>
  <si>
    <t>Команда</t>
  </si>
  <si>
    <t>ДСО, ведомство</t>
  </si>
  <si>
    <t>Соб. вес</t>
  </si>
  <si>
    <t>Толчок</t>
  </si>
  <si>
    <t xml:space="preserve">Вып. Разряд </t>
  </si>
  <si>
    <t xml:space="preserve">Ком. Очки </t>
  </si>
  <si>
    <t>ФИО тренера (тренеров)</t>
  </si>
  <si>
    <t xml:space="preserve">Главный судья </t>
  </si>
  <si>
    <t>Мартьянов А.В., ССВК, Тюменская область</t>
  </si>
  <si>
    <t>Зам.главного судьи</t>
  </si>
  <si>
    <t xml:space="preserve">Главный секретарь   </t>
  </si>
  <si>
    <t>Ракова Е.В., ССВК, Тюменская область</t>
  </si>
  <si>
    <t>Зам.главного секретаря</t>
  </si>
  <si>
    <t>Малахова О.Ю., ССВК</t>
  </si>
  <si>
    <t>Свердловская область</t>
  </si>
  <si>
    <t>Весовая категория 68 кг.</t>
  </si>
  <si>
    <t>Весовая категория 73 кг.</t>
  </si>
  <si>
    <t>Весовая категория 78 кг.</t>
  </si>
  <si>
    <t>Весовая категория 85 кг.</t>
  </si>
  <si>
    <t>Весовая категория 95 кг.</t>
  </si>
  <si>
    <t>Весовая категория 95+ кг.</t>
  </si>
  <si>
    <t>Вес гирь 24 кг.</t>
  </si>
  <si>
    <t>Толчок длинный цикл (жещины)</t>
  </si>
  <si>
    <t>Весовая категория 58 кг.</t>
  </si>
  <si>
    <t>Весовая категория 68+ кг.</t>
  </si>
  <si>
    <t>Общероссийская общественная организация "Всероссийская  федерация гиревого спорта"</t>
  </si>
  <si>
    <t>г. Санкт-Петербург</t>
  </si>
  <si>
    <t>Этап</t>
  </si>
  <si>
    <t>Фамилия Имя</t>
  </si>
  <si>
    <t>Звание</t>
  </si>
  <si>
    <t>Собств. вес</t>
  </si>
  <si>
    <t>Результат участника</t>
  </si>
  <si>
    <t>Главный секретарь</t>
  </si>
  <si>
    <t>Рывок (женщины)</t>
  </si>
  <si>
    <r>
      <t>Общероссийская общественная организация</t>
    </r>
    <r>
      <rPr>
        <sz val="10"/>
        <rFont val="Times New Roman"/>
        <charset val="204"/>
      </rPr>
      <t xml:space="preserve"> </t>
    </r>
    <r>
      <rPr>
        <sz val="12"/>
        <rFont val="Times New Roman"/>
        <charset val="204"/>
      </rPr>
      <t>Всероссийская Федерация гиревого спорта</t>
    </r>
  </si>
  <si>
    <t>Рывок</t>
  </si>
  <si>
    <t>Сумма</t>
  </si>
  <si>
    <t>Двоеборье (мужчины)</t>
  </si>
  <si>
    <t>Сумма дв-рья</t>
  </si>
  <si>
    <t>ФИО тренера(тренеров)</t>
  </si>
  <si>
    <t>Очки</t>
  </si>
  <si>
    <t>Малахова О.Ю., ССВК, Свердловская область</t>
  </si>
  <si>
    <t>М</t>
  </si>
  <si>
    <t>Жонглирование</t>
  </si>
  <si>
    <t>Ж</t>
  </si>
  <si>
    <t>пары</t>
  </si>
  <si>
    <t>Итоговая оценка</t>
  </si>
  <si>
    <t>Ком. Очки</t>
  </si>
  <si>
    <t>ОДИНОЧНЫЙ РАЗРЯД — Мужчины</t>
  </si>
  <si>
    <t>Белгородская область</t>
  </si>
  <si>
    <t>Ростовская область</t>
  </si>
  <si>
    <t>Пермский край</t>
  </si>
  <si>
    <t>Воронежская область</t>
  </si>
  <si>
    <t>I</t>
  </si>
  <si>
    <t>Краснодарский край</t>
  </si>
  <si>
    <t>Красноярский край</t>
  </si>
  <si>
    <t>ЯНАО</t>
  </si>
  <si>
    <t>ОДИНОЧНЫЙ РАЗРЯД — Женщины</t>
  </si>
  <si>
    <t>ХМАО-Югра</t>
  </si>
  <si>
    <t>г.Москва</t>
  </si>
  <si>
    <t>Омская область</t>
  </si>
  <si>
    <t>ПАРНЫЙ РАЗРЯД — женская пара</t>
  </si>
  <si>
    <t>ПАРНЫЙ РАЗРЯД — мужская пара</t>
  </si>
  <si>
    <t>Эстафета</t>
  </si>
  <si>
    <t>68+</t>
  </si>
  <si>
    <t>95+</t>
  </si>
  <si>
    <t>Смоленская область</t>
  </si>
  <si>
    <t>Республика Татарстан</t>
  </si>
  <si>
    <t>Ставропольский край</t>
  </si>
  <si>
    <t>Список судей чемпионата России по гиревому спорту</t>
  </si>
  <si>
    <t>№ п/п</t>
  </si>
  <si>
    <t xml:space="preserve">Фамилия, Инициалы </t>
  </si>
  <si>
    <t>Судейская категория</t>
  </si>
  <si>
    <t>Судейская должность</t>
  </si>
  <si>
    <t>Город, регион</t>
  </si>
  <si>
    <t>Главный спортивный судья</t>
  </si>
  <si>
    <t>Елисеев Виктор Сергеевич</t>
  </si>
  <si>
    <t>Заместитель главного спортивного судьи</t>
  </si>
  <si>
    <t>Заместитель главного секретаря</t>
  </si>
  <si>
    <t>г. Тюмень,
Тюменская область</t>
  </si>
  <si>
    <t>Козленко Владимир Николаевич</t>
  </si>
  <si>
    <t>Спортивный судья</t>
  </si>
  <si>
    <t>Рассказов Владимир Семенович</t>
  </si>
  <si>
    <t>г. Липецк,
Липецкая область</t>
  </si>
  <si>
    <t>г. Краснодар,
Краснодарский край</t>
  </si>
  <si>
    <t>Садыков Руслан Ильтизарович</t>
  </si>
  <si>
    <t>г. Сургут,
ХМАО</t>
  </si>
  <si>
    <t>Потапов Сергей Васильевич</t>
  </si>
  <si>
    <t>г. Ростов на Дону ,
Ростовская область</t>
  </si>
  <si>
    <t>Семенов Аркадий Николаевич</t>
  </si>
  <si>
    <t>Рогоза Александр Андреевич</t>
  </si>
  <si>
    <t>Лесных Павел Алексеевич</t>
  </si>
  <si>
    <t>г. Барнаул,
Алтайский край</t>
  </si>
  <si>
    <t>Сергеев Сергей Владимирович</t>
  </si>
  <si>
    <t>г. Смоленск,
Смоленская область</t>
  </si>
  <si>
    <t>Никифор Оксана Александровна</t>
  </si>
  <si>
    <t>г. Москва</t>
  </si>
  <si>
    <t>Трофимов Сергей Николаевич</t>
  </si>
  <si>
    <t>г. Великий Новгород,
Новгородская область</t>
  </si>
  <si>
    <t>Гоголев Михаил Николаевич</t>
  </si>
  <si>
    <t>г. Рыбинск,
Ярославская область</t>
  </si>
  <si>
    <t>Егоров Валентин Владимирович</t>
  </si>
  <si>
    <t>Количество регионов</t>
  </si>
  <si>
    <t>II</t>
  </si>
  <si>
    <t>III</t>
  </si>
  <si>
    <t>Количество участников</t>
  </si>
  <si>
    <t>Регламент времени 4х3 мин.</t>
  </si>
  <si>
    <t xml:space="preserve">Рез-т команды </t>
  </si>
  <si>
    <t xml:space="preserve">Общий вес команды   </t>
  </si>
  <si>
    <t>КОМАНДА :</t>
  </si>
  <si>
    <r>
      <t>Общероссийская общественная организация</t>
    </r>
    <r>
      <rPr>
        <sz val="10"/>
        <rFont val="Times New Roman"/>
        <charset val="204"/>
      </rPr>
      <t xml:space="preserve"> </t>
    </r>
    <r>
      <rPr>
        <sz val="12"/>
        <rFont val="Times New Roman"/>
        <charset val="204"/>
      </rPr>
      <t>Всероссийская Федерация гиревого спорта</t>
    </r>
  </si>
  <si>
    <t xml:space="preserve">Чемпионат России по гиревому спорту </t>
  </si>
  <si>
    <t xml:space="preserve">ЕКП № 2065030019023377   </t>
  </si>
  <si>
    <t>Эстафета толчок ДЦ (мужчины)</t>
  </si>
  <si>
    <t xml:space="preserve">КОМАНДА : </t>
  </si>
  <si>
    <t>Леонов С.Т., ССВК, Республика Бурятия</t>
  </si>
  <si>
    <t>Эстафета толчок ДЦ (женщины)</t>
  </si>
  <si>
    <r>
      <rPr>
        <b/>
        <sz val="12"/>
        <rFont val="Times New Roman"/>
        <charset val="204"/>
      </rPr>
      <t>Общероссийская общественная организация</t>
    </r>
    <r>
      <rPr>
        <b/>
        <sz val="10"/>
        <rFont val="Times New Roman"/>
        <charset val="204"/>
      </rPr>
      <t xml:space="preserve"> </t>
    </r>
    <r>
      <rPr>
        <b/>
        <sz val="12"/>
        <rFont val="Times New Roman"/>
        <charset val="204"/>
      </rPr>
      <t>Всероссийская Федерация гиревого спорта</t>
    </r>
  </si>
  <si>
    <t>СВОДНЫЙ ПРОТОКОЛ</t>
  </si>
  <si>
    <t>85+</t>
  </si>
  <si>
    <t>63+</t>
  </si>
  <si>
    <t>Астраханская область</t>
  </si>
  <si>
    <t>Брянская область</t>
  </si>
  <si>
    <t>Иркутская область</t>
  </si>
  <si>
    <t>Калужская область</t>
  </si>
  <si>
    <t>Кемеровская область</t>
  </si>
  <si>
    <t>Кировская область</t>
  </si>
  <si>
    <t>Новосибирская область</t>
  </si>
  <si>
    <t>Оренбургская область</t>
  </si>
  <si>
    <t>Республика Бурятия</t>
  </si>
  <si>
    <t>Рязанская область</t>
  </si>
  <si>
    <t>Самарская область</t>
  </si>
  <si>
    <t>Томская область</t>
  </si>
  <si>
    <t>Тюменская область</t>
  </si>
  <si>
    <t>Челябинская область</t>
  </si>
  <si>
    <t>Ярославская область</t>
  </si>
  <si>
    <t>Толчок ДЦ (мужчины)</t>
  </si>
  <si>
    <t>13-17 июня 2024 г., Республика Бурятия, г.Улан-Удэ</t>
  </si>
  <si>
    <t>Архангельская область</t>
  </si>
  <si>
    <t>Республика Саха (Якутия)</t>
  </si>
  <si>
    <t>Республика Коми</t>
  </si>
  <si>
    <t>Республика Чувашия</t>
  </si>
  <si>
    <t>Республика Удмуртия</t>
  </si>
  <si>
    <t>Курганская область</t>
  </si>
  <si>
    <t xml:space="preserve">Бутенко Евгений </t>
  </si>
  <si>
    <t>Бутенко А.А.</t>
  </si>
  <si>
    <t>Недорезов Василий</t>
  </si>
  <si>
    <t>ВС</t>
  </si>
  <si>
    <t>Рассадин А.А., Леонов С.Т.</t>
  </si>
  <si>
    <t>Черепанов Антон</t>
  </si>
  <si>
    <t>СШОРСВС им. В.Ф. Краевского</t>
  </si>
  <si>
    <t>Барков А.П.</t>
  </si>
  <si>
    <t>Якушев Роман</t>
  </si>
  <si>
    <t>Любимский С.А., Коломин Д.А., Леонов С.Т.</t>
  </si>
  <si>
    <t>Руднев Руслан</t>
  </si>
  <si>
    <t>Руднев С.Л.</t>
  </si>
  <si>
    <t>Курунов Анатолий</t>
  </si>
  <si>
    <t>СШ №1 им. Л.Д. Ковалевского</t>
  </si>
  <si>
    <t>Павлов С.П.</t>
  </si>
  <si>
    <t xml:space="preserve">Цвик Данил </t>
  </si>
  <si>
    <t>КСШ №1/ВС</t>
  </si>
  <si>
    <t>Сергеев С.В., Леонов С.Т.</t>
  </si>
  <si>
    <t>Захаров Кирилл</t>
  </si>
  <si>
    <t>Бутенко И.А.</t>
  </si>
  <si>
    <t>Профсоюзы</t>
  </si>
  <si>
    <t>Гомонов В.Н.</t>
  </si>
  <si>
    <t>Тананин Вячеслав</t>
  </si>
  <si>
    <t>МБУ ДО СШ «Зенит»</t>
  </si>
  <si>
    <t>Латыпов Е.А.</t>
  </si>
  <si>
    <t>Половников Павел</t>
  </si>
  <si>
    <t>МБУ ДО «ДЮСШ «Спарт»</t>
  </si>
  <si>
    <t>Маматов Г.Т.</t>
  </si>
  <si>
    <t>Жбанов Алексей</t>
  </si>
  <si>
    <t>Козин Егор</t>
  </si>
  <si>
    <t>Каргин Я.Л.</t>
  </si>
  <si>
    <t>Ильясов Какен</t>
  </si>
  <si>
    <t>Анасенко А.В.</t>
  </si>
  <si>
    <t>Останин Даниил</t>
  </si>
  <si>
    <t>ДО ДС ДЮ «Прикамье»</t>
  </si>
  <si>
    <t>Мошев Д.И</t>
  </si>
  <si>
    <t xml:space="preserve">Рябков Алексей </t>
  </si>
  <si>
    <t>ЗМС</t>
  </si>
  <si>
    <t>Шпартко М.А, Алтухов Д.В.</t>
  </si>
  <si>
    <t>Морозович Владислав</t>
  </si>
  <si>
    <t>Сагандыков К.К.</t>
  </si>
  <si>
    <t>Усольцев Александр</t>
  </si>
  <si>
    <t>КСК «Факел»</t>
  </si>
  <si>
    <t>Емельянов Н.А. Ефимов А.В.</t>
  </si>
  <si>
    <t>Новоселов Андрей</t>
  </si>
  <si>
    <t>КОГАУ «СШОР «Юность»</t>
  </si>
  <si>
    <t>Малков Е.И.</t>
  </si>
  <si>
    <t>Иванов Евгений</t>
  </si>
  <si>
    <t>КСШ №1/ ВС</t>
  </si>
  <si>
    <t>Шванев В.Б.</t>
  </si>
  <si>
    <t xml:space="preserve">Сергеев Алексей </t>
  </si>
  <si>
    <t>Трофимова А.А, Садыков Р. И.</t>
  </si>
  <si>
    <t xml:space="preserve">Куликов Сергей </t>
  </si>
  <si>
    <t>Самостоятельно</t>
  </si>
  <si>
    <t>Каргин Сергей</t>
  </si>
  <si>
    <t>Рассадин А.А., Каргин Я.Л., Леонов С.Т.</t>
  </si>
  <si>
    <t xml:space="preserve">Беляев Иван </t>
  </si>
  <si>
    <t>Шпартко М.А., Власов А.П., Меркулин С.В.</t>
  </si>
  <si>
    <t>Коломин Дмитрий</t>
  </si>
  <si>
    <t>Рассадин А.А., Хлебодаров А.Г., Леонов С.Т.</t>
  </si>
  <si>
    <t xml:space="preserve">Иванов Евгений </t>
  </si>
  <si>
    <t>Ажермачев А.Б., Рябков А.Б.</t>
  </si>
  <si>
    <t>Оленов Владимир</t>
  </si>
  <si>
    <t>Дьячковский В.Н.</t>
  </si>
  <si>
    <t>Баев Константин</t>
  </si>
  <si>
    <t>МАУ ДО СШ  "Геолог"</t>
  </si>
  <si>
    <t>Щекотов И.В.</t>
  </si>
  <si>
    <t>Голиков Роман</t>
  </si>
  <si>
    <t>Рябков А.И.</t>
  </si>
  <si>
    <t>Васин Артем</t>
  </si>
  <si>
    <t>СШОР "Маршал"</t>
  </si>
  <si>
    <t>Пянко И.А.</t>
  </si>
  <si>
    <t>Рожин Егор</t>
  </si>
  <si>
    <t>Оленов В.В.</t>
  </si>
  <si>
    <t>Майер Олег</t>
  </si>
  <si>
    <t>Андреев И.Г.</t>
  </si>
  <si>
    <t>Сарсембаев Ильяс</t>
  </si>
  <si>
    <t>Любимский Сергей</t>
  </si>
  <si>
    <t>Трофимов М.А., Блохин И.А., Леонов С.Т.</t>
  </si>
  <si>
    <t>Ляукин Кирилл</t>
  </si>
  <si>
    <t>РОО «ФГС РТ»</t>
  </si>
  <si>
    <t>Низамова А.А.</t>
  </si>
  <si>
    <t>Молчанов Дианисий</t>
  </si>
  <si>
    <t>Катаев И.В.</t>
  </si>
  <si>
    <t>Порцев Роман</t>
  </si>
  <si>
    <t xml:space="preserve">Дубель Алексей </t>
  </si>
  <si>
    <t>Алцыбеев Никита</t>
  </si>
  <si>
    <t>Чуев Павел</t>
  </si>
  <si>
    <t>Кириллов С.А.</t>
  </si>
  <si>
    <t xml:space="preserve">Самочернов Иван </t>
  </si>
  <si>
    <t>Стрекаловских С.К.</t>
  </si>
  <si>
    <t>Бородынкин Олег</t>
  </si>
  <si>
    <t>Бутенко И.А., Баер П.А.</t>
  </si>
  <si>
    <t>Рысник Сергей</t>
  </si>
  <si>
    <t>Елисеев В.С., Переверзев Н.И.</t>
  </si>
  <si>
    <t>Овчинников Никита</t>
  </si>
  <si>
    <t>Сергеев С.В.</t>
  </si>
  <si>
    <t>Ефремов  Сергей</t>
  </si>
  <si>
    <t>Минуллин Марсель</t>
  </si>
  <si>
    <t>Елисеев В.С., Гарифуллин Р.Ф.</t>
  </si>
  <si>
    <t>Лопин Илья</t>
  </si>
  <si>
    <t>Пестов В.М.</t>
  </si>
  <si>
    <t>Тюленев Дмитрий</t>
  </si>
  <si>
    <t>Рябченко А.В., Меньшинин А.В.</t>
  </si>
  <si>
    <t xml:space="preserve">Ветров Денис </t>
  </si>
  <si>
    <t xml:space="preserve">Кулаков Иван </t>
  </si>
  <si>
    <t>ДДЮ «Алые Паруса»</t>
  </si>
  <si>
    <t>Шматов И.Б.</t>
  </si>
  <si>
    <t xml:space="preserve">Черкашин Иван </t>
  </si>
  <si>
    <t>Тимофеев Н.А., Черкашин Д.А.</t>
  </si>
  <si>
    <t xml:space="preserve">Селиверстов Семен </t>
  </si>
  <si>
    <t xml:space="preserve">Челябинская область </t>
  </si>
  <si>
    <t>СШОР "Олимп"</t>
  </si>
  <si>
    <t>Нестеренко Д.В., Ташланов И.С.</t>
  </si>
  <si>
    <t>Кирюхин Роман</t>
  </si>
  <si>
    <t>Соловьев А.В., Ландин А.Ю.</t>
  </si>
  <si>
    <t>Клепиков Артём</t>
  </si>
  <si>
    <t>Мухитов Андрей</t>
  </si>
  <si>
    <t xml:space="preserve">Николаев Аркадий </t>
  </si>
  <si>
    <t>Шпартко М.А, Рябков А.И.</t>
  </si>
  <si>
    <t>Кудашев Денис</t>
  </si>
  <si>
    <t>Леонов С.Т.</t>
  </si>
  <si>
    <t>Гуров Владимир</t>
  </si>
  <si>
    <t>Трофимов М.А.</t>
  </si>
  <si>
    <t>Житихин Владислав</t>
  </si>
  <si>
    <t>Балагуров С.В., Леонов С.Т.</t>
  </si>
  <si>
    <t>Булдаков Никита</t>
  </si>
  <si>
    <t>Удмуртская республика</t>
  </si>
  <si>
    <t>Веретенников С.А.</t>
  </si>
  <si>
    <t>Балабанов Сергей</t>
  </si>
  <si>
    <t>Пастухов И.В.,Трофимов М.А., Леонов С.Т.</t>
  </si>
  <si>
    <t>Чирков Леонид</t>
  </si>
  <si>
    <t>Трофимов М.А., Гуров В.А.</t>
  </si>
  <si>
    <t xml:space="preserve">Калистратов Артем </t>
  </si>
  <si>
    <t>КСШ №1 /ВС</t>
  </si>
  <si>
    <t xml:space="preserve">Денисов Иван </t>
  </si>
  <si>
    <t>СШОР "Атлет"</t>
  </si>
  <si>
    <t>Симушин А.М.</t>
  </si>
  <si>
    <t xml:space="preserve">Шевелёв Дмитрий </t>
  </si>
  <si>
    <t>Рябченко А.В.</t>
  </si>
  <si>
    <t>Кичимаев Николай</t>
  </si>
  <si>
    <t>Семенов А.Н.</t>
  </si>
  <si>
    <t xml:space="preserve">Июльский Дмитрий </t>
  </si>
  <si>
    <t>Салов П.С., Алфёрова В.Я., Ландин А.Ю.</t>
  </si>
  <si>
    <t>Юдин Дмитрий</t>
  </si>
  <si>
    <t>МБУ ДО СШ  «Уренгоец»</t>
  </si>
  <si>
    <t>Бабичев М.А. Горбачёв В.В.</t>
  </si>
  <si>
    <t>Стаханов Валентин</t>
  </si>
  <si>
    <t xml:space="preserve">Бутин Алексей </t>
  </si>
  <si>
    <t>Григорчук С.С.</t>
  </si>
  <si>
    <t>Захаров Андрей</t>
  </si>
  <si>
    <t>Петухов А.В.</t>
  </si>
  <si>
    <t>Верочкин Денис</t>
  </si>
  <si>
    <t>"Динамо"</t>
  </si>
  <si>
    <t>Медведев Николай</t>
  </si>
  <si>
    <t>Ковач В.З.</t>
  </si>
  <si>
    <t>Лукьянчиков Юрий</t>
  </si>
  <si>
    <t>Сатлыкова Эльвира</t>
  </si>
  <si>
    <t>Лазарева Анастасия</t>
  </si>
  <si>
    <t>Петров В.М.</t>
  </si>
  <si>
    <t>Трофимова Милена</t>
  </si>
  <si>
    <t>Прохорова  Ангелина</t>
  </si>
  <si>
    <t xml:space="preserve">Белевич Елизавета </t>
  </si>
  <si>
    <t>ДСО "Урожай"</t>
  </si>
  <si>
    <t>Чагаев А.Е.</t>
  </si>
  <si>
    <t xml:space="preserve">Трофимова  Алена </t>
  </si>
  <si>
    <t>Садыков Р. И., Лепехов Г.А.</t>
  </si>
  <si>
    <t>Семирунняя Александра</t>
  </si>
  <si>
    <t>Семирунний В.А.</t>
  </si>
  <si>
    <t xml:space="preserve">Подольская Анастасия </t>
  </si>
  <si>
    <t>Соловьев А.В.</t>
  </si>
  <si>
    <t>Барбакова Александра</t>
  </si>
  <si>
    <t>Гаврилова Виктория</t>
  </si>
  <si>
    <t>Кузнецов О.Г.</t>
  </si>
  <si>
    <t>Карпушенко Ульяна</t>
  </si>
  <si>
    <t>Денисов И.Н., Ташланов И.С.</t>
  </si>
  <si>
    <t>Альянова Виктория</t>
  </si>
  <si>
    <t>Гомонов В.Н., Лукьянчиков Ю.В.</t>
  </si>
  <si>
    <t>Фирулева Василиса</t>
  </si>
  <si>
    <t>МБУ ДО СШ «Уренгоец»</t>
  </si>
  <si>
    <t>Бабичев М.А., Анасенко А.В.</t>
  </si>
  <si>
    <t xml:space="preserve">Переплетова Яна </t>
  </si>
  <si>
    <t>Кутенкова Анастасия</t>
  </si>
  <si>
    <t>Любимский С.А., Леонов С.Т</t>
  </si>
  <si>
    <t>Воропаева Виктория</t>
  </si>
  <si>
    <t>МКУ ДО «Бобровская СШ им. В.Л. Паткина»</t>
  </si>
  <si>
    <t>Сорокин Н. Н.</t>
  </si>
  <si>
    <t>Мартынова Любовь</t>
  </si>
  <si>
    <t>Бирюков С.Н.</t>
  </si>
  <si>
    <t xml:space="preserve">Кошурникова Анастасия </t>
  </si>
  <si>
    <t>Шпартко М.А</t>
  </si>
  <si>
    <t>Матвеева Елена</t>
  </si>
  <si>
    <t>Башарова Виктория</t>
  </si>
  <si>
    <t>Каргин С.Я., Рассадин А.А.</t>
  </si>
  <si>
    <t>Ельчанинова Вероника</t>
  </si>
  <si>
    <t>Елисеева Н.А., Переверзев Н.И.</t>
  </si>
  <si>
    <t>Походяева Александра</t>
  </si>
  <si>
    <t>Газпром добыча Уренгой</t>
  </si>
  <si>
    <t>Жилин А.В., Руднев С.Л.</t>
  </si>
  <si>
    <t>Куцанова Анастасия</t>
  </si>
  <si>
    <t>Панов А.А., Новиков А.В.</t>
  </si>
  <si>
    <t>Побережная Анна</t>
  </si>
  <si>
    <t xml:space="preserve">Мартынова Ирина </t>
  </si>
  <si>
    <t>Трофимов М.А</t>
  </si>
  <si>
    <t>Полякова Полина</t>
  </si>
  <si>
    <t>Барков А.П., Садыков Р.И., Мартьянов А.В.</t>
  </si>
  <si>
    <t>Врубель Дарья</t>
  </si>
  <si>
    <t>Сагандыков К.К., Переверзев Н.И.</t>
  </si>
  <si>
    <t>Кузьмичева Ксения</t>
  </si>
  <si>
    <t>Ландина Алена</t>
  </si>
  <si>
    <t>Ландин А.Ю.</t>
  </si>
  <si>
    <t>Любина Александра</t>
  </si>
  <si>
    <t>Шпартко М.А, Рябоконь О.Н.</t>
  </si>
  <si>
    <t>Бадашкова Нина</t>
  </si>
  <si>
    <t>Филимонов М.О., Бутенко И.А.</t>
  </si>
  <si>
    <t>Попова Мария</t>
  </si>
  <si>
    <t>ССК "Китнаспорте"</t>
  </si>
  <si>
    <t>Паклин П.А.</t>
  </si>
  <si>
    <t>Щербина Джанита</t>
  </si>
  <si>
    <t>Никифоров А.</t>
  </si>
  <si>
    <t>Беликова Олеся</t>
  </si>
  <si>
    <t>СШ «Юность</t>
  </si>
  <si>
    <t>Власов А.П., Вильган А.П.</t>
  </si>
  <si>
    <t>Жура Александра</t>
  </si>
  <si>
    <t>Бахтова Ирина</t>
  </si>
  <si>
    <t>Бахтов И.В.</t>
  </si>
  <si>
    <t>Мажаева Наталия</t>
  </si>
  <si>
    <t>Ныныч Маргарита</t>
  </si>
  <si>
    <t>Рассадин А.А., Трофимов М.А.</t>
  </si>
  <si>
    <t xml:space="preserve">Коптяева Карина </t>
  </si>
  <si>
    <t>Калмаков С.И., Айдбаев И.Н.</t>
  </si>
  <si>
    <t xml:space="preserve">Суханова  Анастасия </t>
  </si>
  <si>
    <t>Безбородов А.Г.</t>
  </si>
  <si>
    <t>Хуснудинова Мария</t>
  </si>
  <si>
    <t>Потапов О.Ю., Хуснудинов А.З.</t>
  </si>
  <si>
    <t>Кожеватова Василиса</t>
  </si>
  <si>
    <t>Подольская Анастасия</t>
  </si>
  <si>
    <t>Дедюхина Ксения</t>
  </si>
  <si>
    <t>Шпартко М.А, Дедюхин И.В.</t>
  </si>
  <si>
    <t>Степанова Оксана</t>
  </si>
  <si>
    <t>Денисов И.Н., Степанов С.В.</t>
  </si>
  <si>
    <t>Тарвердиева Мария</t>
  </si>
  <si>
    <t>Семенов А.Н. Руднев С.Л.</t>
  </si>
  <si>
    <t xml:space="preserve">Сергеева Юлия </t>
  </si>
  <si>
    <t xml:space="preserve">Мицурина Оксана </t>
  </si>
  <si>
    <t xml:space="preserve">ЦСФМР </t>
  </si>
  <si>
    <t>Крикунов В.В., Жилин А.В.</t>
  </si>
  <si>
    <t>Бурмакина Екатерина</t>
  </si>
  <si>
    <t>МБУ ДО СШ «Татнефть Олимп» Чистопольского района РТ</t>
  </si>
  <si>
    <t>Гиниатуллин А.З.</t>
  </si>
  <si>
    <t xml:space="preserve">Карпушенко Ульяна </t>
  </si>
  <si>
    <t>Шевелева Олеся</t>
  </si>
  <si>
    <t>Суворов И.В., Житихин В.Н.</t>
  </si>
  <si>
    <t>Воробьева Надежда</t>
  </si>
  <si>
    <t>Шангина Светлана</t>
  </si>
  <si>
    <t>Овсянникова Е.В.</t>
  </si>
  <si>
    <t xml:space="preserve">Дурлеску  Ульяна </t>
  </si>
  <si>
    <t>Власенкова Т.И.</t>
  </si>
  <si>
    <t>Бенидзе Елизавета</t>
  </si>
  <si>
    <t>Бенидзе А.А.</t>
  </si>
  <si>
    <t>Барбакова Наталья</t>
  </si>
  <si>
    <t>Фирса Анна</t>
  </si>
  <si>
    <t>СШ "Юность"</t>
  </si>
  <si>
    <t>Труш А.В.</t>
  </si>
  <si>
    <t xml:space="preserve">Васькина Алина </t>
  </si>
  <si>
    <t xml:space="preserve">Бойко Ксения </t>
  </si>
  <si>
    <t>МБУ ДО "Центр Поиск"</t>
  </si>
  <si>
    <t>Бойко В.А.</t>
  </si>
  <si>
    <t>Каприна Наталья</t>
  </si>
  <si>
    <t>Хвостов А.В.</t>
  </si>
  <si>
    <t xml:space="preserve">Карагаева Ксения </t>
  </si>
  <si>
    <t>Филимонов М. О.</t>
  </si>
  <si>
    <t>Кухарева Мария</t>
  </si>
  <si>
    <t xml:space="preserve">Хвостов А.В. </t>
  </si>
  <si>
    <t xml:space="preserve">Островская Надежда </t>
  </si>
  <si>
    <t>Шпартко М.А, Бакум К.Е.</t>
  </si>
  <si>
    <t xml:space="preserve">Ходунова Ирина </t>
  </si>
  <si>
    <t xml:space="preserve">Насонова Виктория </t>
  </si>
  <si>
    <t>Чепуштанов И.В., Шаров Н.Ф.</t>
  </si>
  <si>
    <t xml:space="preserve">Алферова Валентина </t>
  </si>
  <si>
    <t>СШ "Снежинка"</t>
  </si>
  <si>
    <t xml:space="preserve">Самостоятельно </t>
  </si>
  <si>
    <t>Дербенева Ольга</t>
  </si>
  <si>
    <t>МБУ ДО СШ пгт Тужа</t>
  </si>
  <si>
    <t>Платунов В.В.</t>
  </si>
  <si>
    <t>Копылова  Регина</t>
  </si>
  <si>
    <t>Баер П.А.</t>
  </si>
  <si>
    <t>Смагулов Нурсултан</t>
  </si>
  <si>
    <t>Бенидзе Джони</t>
  </si>
  <si>
    <t>Ховалко Василий</t>
  </si>
  <si>
    <t>Бабичев М.А. Донских А.И.</t>
  </si>
  <si>
    <t xml:space="preserve">Захаров Кирилл </t>
  </si>
  <si>
    <t>Карнаухов Никита</t>
  </si>
  <si>
    <t>Хлебодаров А.Г.</t>
  </si>
  <si>
    <t>Газпром трансгаз Сургут</t>
  </si>
  <si>
    <t>Садыков Р. И, Дементьев А.Ф.</t>
  </si>
  <si>
    <t>Щербин Олег</t>
  </si>
  <si>
    <t>Зуев Владислав</t>
  </si>
  <si>
    <t>ВС РФ</t>
  </si>
  <si>
    <t>Колесниченко Н.А.</t>
  </si>
  <si>
    <t>Рябков Алексей</t>
  </si>
  <si>
    <t xml:space="preserve">Шаров Максим </t>
  </si>
  <si>
    <t>Кулаков И.И. Шматов И.Б.</t>
  </si>
  <si>
    <t>Василевич Добрыня</t>
  </si>
  <si>
    <t>Рассадин А.А., Сабодажев В.В.</t>
  </si>
  <si>
    <t>Бенидзе Спартак</t>
  </si>
  <si>
    <t>Карнаухов Даниил</t>
  </si>
  <si>
    <t>Рассадин А.А., Хлебодаров А.Г.</t>
  </si>
  <si>
    <t>Маскайкин Никита</t>
  </si>
  <si>
    <t>Громов Алексей</t>
  </si>
  <si>
    <t>Шиляев И.Н.</t>
  </si>
  <si>
    <t xml:space="preserve">Айдбаев Ильфат </t>
  </si>
  <si>
    <t xml:space="preserve">МС </t>
  </si>
  <si>
    <t>Калмаков С.И.</t>
  </si>
  <si>
    <t>Денисов И.Н.</t>
  </si>
  <si>
    <t xml:space="preserve">Баранов Егор </t>
  </si>
  <si>
    <t>Рассадин Андрей</t>
  </si>
  <si>
    <t>Леонов С.Т., Руднев С.Л.</t>
  </si>
  <si>
    <t xml:space="preserve">Сулейманов Мовсар </t>
  </si>
  <si>
    <t xml:space="preserve"> СШ  «Геолог»</t>
  </si>
  <si>
    <t>Мащенко Олег</t>
  </si>
  <si>
    <t>Мащенко В.С.</t>
  </si>
  <si>
    <t>Балдин Александр</t>
  </si>
  <si>
    <t xml:space="preserve">Карагаев Юрий </t>
  </si>
  <si>
    <t>Панов Алексей</t>
  </si>
  <si>
    <t xml:space="preserve">Волдаев Александр </t>
  </si>
  <si>
    <t>Ажермачев А.Б., Перемитин Ф.В.</t>
  </si>
  <si>
    <t>Кожевников Сергей</t>
  </si>
  <si>
    <t>Алексеев В.И., Якушев Р.В., Коломин Д.А.</t>
  </si>
  <si>
    <t xml:space="preserve">Гарифуллин Константин </t>
  </si>
  <si>
    <t>Чойнжуров Леонид</t>
  </si>
  <si>
    <t>Омская обл./Р.Бурятия</t>
  </si>
  <si>
    <t>Коломин Д., Хлебодаров А.Г., Анасенко А.В.</t>
  </si>
  <si>
    <t>Бурков Юрий</t>
  </si>
  <si>
    <t xml:space="preserve">Квашнин Михаил </t>
  </si>
  <si>
    <t>СО "Динамо"</t>
  </si>
  <si>
    <t>Иванов Алексей</t>
  </si>
  <si>
    <t>СШ "Энергия"</t>
  </si>
  <si>
    <t>Глинкин Б.Н.</t>
  </si>
  <si>
    <t xml:space="preserve">Степанов Сергей </t>
  </si>
  <si>
    <t>Степанова О.А.</t>
  </si>
  <si>
    <t>Иванов Виталий</t>
  </si>
  <si>
    <t>Шпартко М.А, Шульга Н.В.</t>
  </si>
  <si>
    <t xml:space="preserve">Ташланов Илья </t>
  </si>
  <si>
    <t>Алексеев Радиф</t>
  </si>
  <si>
    <t>Бронюков Ю.А., Максимов С.И.</t>
  </si>
  <si>
    <t>Кодиров Абдумаъруф</t>
  </si>
  <si>
    <t>МАУ ДО ДС ДЮ "Прикамье"</t>
  </si>
  <si>
    <t>Мошев Д.И.</t>
  </si>
  <si>
    <t>Серебряков Александр</t>
  </si>
  <si>
    <t>самостоятельно</t>
  </si>
  <si>
    <t>Ладе Роман</t>
  </si>
  <si>
    <t>-</t>
  </si>
  <si>
    <t>Петровичев Д.В.</t>
  </si>
  <si>
    <t>Черкашин Дмитрий</t>
  </si>
  <si>
    <t>Тимофеев Н.А.</t>
  </si>
  <si>
    <t>Маликов Данил</t>
  </si>
  <si>
    <t>Мошев Д.И., Панфилов Г.Н.</t>
  </si>
  <si>
    <t xml:space="preserve">Шиляев Иван </t>
  </si>
  <si>
    <t>Несмелов В.А.</t>
  </si>
  <si>
    <t xml:space="preserve">Плотников Вячеслав </t>
  </si>
  <si>
    <t>Бревнов Евгений</t>
  </si>
  <si>
    <t>Крестьянинов Виктор</t>
  </si>
  <si>
    <t>Минибаев Альзаф</t>
  </si>
  <si>
    <t>Газпром переработка</t>
  </si>
  <si>
    <t xml:space="preserve">Минибаев А.М. </t>
  </si>
  <si>
    <t>Лавриков Вячеслав</t>
  </si>
  <si>
    <t>Новиков А.В.</t>
  </si>
  <si>
    <t xml:space="preserve">Кирюхин Роман </t>
  </si>
  <si>
    <t>Филиппов Максим</t>
  </si>
  <si>
    <t>Юрастов Станислав</t>
  </si>
  <si>
    <t>Потапов С.В.</t>
  </si>
  <si>
    <t>Турищев Дмитрий</t>
  </si>
  <si>
    <t>Бирюков А.С., Винтовкин Н.В.</t>
  </si>
  <si>
    <t>Пивень Андрей</t>
  </si>
  <si>
    <t>Расссадин А.А.</t>
  </si>
  <si>
    <t>Николаев Аркадий</t>
  </si>
  <si>
    <t>Бардин Максим</t>
  </si>
  <si>
    <t>МАОУ "ЦРКМиС ПМО"</t>
  </si>
  <si>
    <t>Лунев А.Г., Мошев Д.И.</t>
  </si>
  <si>
    <t xml:space="preserve">Спичкин Алексей </t>
  </si>
  <si>
    <t>Бобров В.С.</t>
  </si>
  <si>
    <t>Курдюков Василий</t>
  </si>
  <si>
    <t>Анасенко А.В., Климов А.В.</t>
  </si>
  <si>
    <t>Донских Александр</t>
  </si>
  <si>
    <t>Марков Иван</t>
  </si>
  <si>
    <t>Розмазнин Илья</t>
  </si>
  <si>
    <t>НИУ БелГУ</t>
  </si>
  <si>
    <t>Сылка С.И.</t>
  </si>
  <si>
    <t>Июльский Дмитрий</t>
  </si>
  <si>
    <t>Шевелёв Дмитрий</t>
  </si>
  <si>
    <t>Орлов Сергей</t>
  </si>
  <si>
    <t>СШ г.Светлоград</t>
  </si>
  <si>
    <t>Петров В.А.</t>
  </si>
  <si>
    <t>Шабунин Никита</t>
  </si>
  <si>
    <t>Елесов Е.Н.</t>
  </si>
  <si>
    <t>Тимушев Олег</t>
  </si>
  <si>
    <t>Шендо Никита</t>
  </si>
  <si>
    <t xml:space="preserve">Мацюк Кирилл </t>
  </si>
  <si>
    <t>Лопин Станислав</t>
  </si>
  <si>
    <t>СШОР№5 г. Белгород</t>
  </si>
  <si>
    <t>Меркулин С.В., Никифор О.А.</t>
  </si>
  <si>
    <t>Синцов Леонид</t>
  </si>
  <si>
    <t>Тарвердиева М.А.</t>
  </si>
  <si>
    <t>Дрожжин Богдан</t>
  </si>
  <si>
    <t xml:space="preserve">Агибалов Олег </t>
  </si>
  <si>
    <t>Мацюк К.С.</t>
  </si>
  <si>
    <t>Никифоров Сергей</t>
  </si>
  <si>
    <t>Синцов Л.А.</t>
  </si>
  <si>
    <t>Сибикин Илья</t>
  </si>
  <si>
    <t xml:space="preserve">Мошев Д.И., Лунев А.Г. </t>
  </si>
  <si>
    <t xml:space="preserve">Закарлюка Алексей </t>
  </si>
  <si>
    <t>Погребняк Евгений</t>
  </si>
  <si>
    <t>Денисов Роман</t>
  </si>
  <si>
    <t>Шпартко М.А., Никифор О.А.</t>
  </si>
  <si>
    <t>СШОР им. В.Ф. Краевского</t>
  </si>
  <si>
    <t>Семенов А.Н., Синцов Л.А.</t>
  </si>
  <si>
    <t>Попова Анна</t>
  </si>
  <si>
    <t>Платунова Софья</t>
  </si>
  <si>
    <t>Бритова Анастасия</t>
  </si>
  <si>
    <t>Садыков Р. И., Никифор О.А.</t>
  </si>
  <si>
    <t>Новомлинцева Мария</t>
  </si>
  <si>
    <t>Ощепкова Анна</t>
  </si>
  <si>
    <t xml:space="preserve">Лунев А.Г. </t>
  </si>
  <si>
    <t>Савченко Наталья</t>
  </si>
  <si>
    <t>Никифор О.А.</t>
  </si>
  <si>
    <t xml:space="preserve">Куцанова Анастасия </t>
  </si>
  <si>
    <t>Панов А.А.</t>
  </si>
  <si>
    <t xml:space="preserve">Хромова Лилия </t>
  </si>
  <si>
    <t>Белоусова Варвара</t>
  </si>
  <si>
    <t>СШ п. Красный</t>
  </si>
  <si>
    <t>Лунев Кирилл</t>
  </si>
  <si>
    <t>Агибалов Олег</t>
  </si>
  <si>
    <t>Мацюк Кирилл</t>
  </si>
  <si>
    <t>г.Санкт-Петербург</t>
  </si>
  <si>
    <t>Синцов Л.С.</t>
  </si>
  <si>
    <t xml:space="preserve">Синцов Леонид </t>
  </si>
  <si>
    <t xml:space="preserve">Куликова Надежда </t>
  </si>
  <si>
    <t>Монахова Ирина</t>
  </si>
  <si>
    <t>Павлов Валерий</t>
  </si>
  <si>
    <t>Ажермачев А.Б.</t>
  </si>
  <si>
    <t>Турищев Д.В.</t>
  </si>
  <si>
    <t>Калякин С.В.</t>
  </si>
  <si>
    <t>Калякин Сергей</t>
  </si>
  <si>
    <t>Салов П.С.
Алфёрова В.Я.
Ландин А.Ю.</t>
  </si>
  <si>
    <t xml:space="preserve">Соловьев А.В.
Ландин А.Ю.
</t>
  </si>
  <si>
    <t xml:space="preserve">Бирюков А.С.
Винтовкин Н.В.
</t>
  </si>
  <si>
    <t>Елисеев В.С.,Переверзев Н.И.</t>
  </si>
  <si>
    <t>Симашкевич Евгений</t>
  </si>
  <si>
    <t>Проничев Сергей</t>
  </si>
  <si>
    <t>Дворцов Владимир</t>
  </si>
  <si>
    <t xml:space="preserve">Щекина Алеся </t>
  </si>
  <si>
    <t>Сборная ЦФО</t>
  </si>
  <si>
    <t>Ермаков К.И., Сушков В.В.</t>
  </si>
  <si>
    <t>Белоус А.С.</t>
  </si>
  <si>
    <t>Кудашев Д.А., Белоус А.С., Коломин Д.А.</t>
  </si>
  <si>
    <t>Белоус А.С., Никифор О.А.</t>
  </si>
  <si>
    <t>Белоус А.С., Мацюк К.С.</t>
  </si>
  <si>
    <t xml:space="preserve">Белоус Анна </t>
  </si>
  <si>
    <t>Садыков Р. И., Никифор О.А., Белоус А.С.</t>
  </si>
  <si>
    <t>Морозов Владимир</t>
  </si>
  <si>
    <t>Сорокин Н., Н.</t>
  </si>
  <si>
    <t xml:space="preserve">Леонов С.Т., ССВК, </t>
  </si>
  <si>
    <t>Барков А.П., Мартьянов А.В., Садыков Р.И.</t>
  </si>
  <si>
    <t>Обязательная прогамма</t>
  </si>
  <si>
    <t xml:space="preserve">Произвольная программа </t>
  </si>
  <si>
    <t>КСШ №1 г.Смоленск СШ п. Красный</t>
  </si>
  <si>
    <t>+МС</t>
  </si>
  <si>
    <t>Показан результат превышающий рекорд России в толчке по длинному циклу в в/к 63 кг., Бутенко Евгений - 76 подъёмов</t>
  </si>
  <si>
    <t>Жонгл-е</t>
  </si>
  <si>
    <t>Финальный этап</t>
  </si>
  <si>
    <t>Отборочный этап</t>
  </si>
  <si>
    <t>+МСМК</t>
  </si>
  <si>
    <t>Показан результат превышающий рекорд России в толчке по длинному циклу в в/к 63 кг., Барбакова Александра - 68 подъёмов</t>
  </si>
  <si>
    <t>Вологодская область</t>
  </si>
  <si>
    <t>Республика Дагестан</t>
  </si>
  <si>
    <t>Костромская область</t>
  </si>
  <si>
    <t>Нижегородская область</t>
  </si>
  <si>
    <t>Республика Калмыкия</t>
  </si>
  <si>
    <t>Ивановская область</t>
  </si>
  <si>
    <t>Владимирская область</t>
  </si>
  <si>
    <t>Курская область</t>
  </si>
  <si>
    <t>Республика Хакасия</t>
  </si>
  <si>
    <t>Ульяновская область</t>
  </si>
  <si>
    <t>Московская область</t>
  </si>
  <si>
    <t>Мурманская область</t>
  </si>
  <si>
    <t>Сборная УФО</t>
  </si>
  <si>
    <t>Башарова В.В.</t>
  </si>
  <si>
    <t>Бенидзе А.А., Вильган А.П., Огарев В.Я.</t>
  </si>
  <si>
    <t>Катаев И.В., Бирюков С.Н.</t>
  </si>
  <si>
    <t>Леонов Сергей Трофимович</t>
  </si>
  <si>
    <t>ССВК</t>
  </si>
  <si>
    <t>г.Улан-Удэ, Республика Бурятия</t>
  </si>
  <si>
    <t>Малахова Ольга Юрьевна</t>
  </si>
  <si>
    <t>г.Серов, Свердловская область</t>
  </si>
  <si>
    <t xml:space="preserve">Барков Александр Петрович </t>
  </si>
  <si>
    <t>Койше Кенесар Куанышевич</t>
  </si>
  <si>
    <t>Малков Евгений Игнатьевич</t>
  </si>
  <si>
    <t>г.Киров, Кировская область</t>
  </si>
  <si>
    <t>Власенкова Татьяна Ивановна</t>
  </si>
  <si>
    <t>Валуйкина Александра Гамлетовна</t>
  </si>
  <si>
    <t>Дергунов Владимир Григорьевич</t>
  </si>
  <si>
    <t>г.Барнаул, Алтайский край</t>
  </si>
  <si>
    <t>Кириллов Сергей Александрович</t>
  </si>
  <si>
    <t>Миллер Юлия Олеговна</t>
  </si>
  <si>
    <t>СС 1К</t>
  </si>
  <si>
    <t>СС 2К</t>
  </si>
  <si>
    <t>Результат</t>
  </si>
  <si>
    <t>Толчок ДЦ (женщины)</t>
  </si>
  <si>
    <t xml:space="preserve">Манаков Трофим </t>
  </si>
  <si>
    <t>снят врачом</t>
  </si>
  <si>
    <t>ЯНАО/Омская область</t>
  </si>
  <si>
    <t xml:space="preserve">Мартьянов Анатолий Васильевич </t>
  </si>
  <si>
    <t xml:space="preserve">Ракова Елена Викторовна     </t>
  </si>
  <si>
    <t>Никифоров А.В.</t>
  </si>
  <si>
    <t xml:space="preserve">Список регионов </t>
  </si>
  <si>
    <t>чемпионата России по гиревому спорту</t>
  </si>
  <si>
    <t>+КМС</t>
  </si>
  <si>
    <t>Хвостов А.В., Чагаев А.Е.</t>
  </si>
  <si>
    <t xml:space="preserve">I </t>
  </si>
  <si>
    <t xml:space="preserve">          Зам.главного судьи</t>
  </si>
  <si>
    <t xml:space="preserve">          Зам.главного секретаря</t>
  </si>
  <si>
    <t xml:space="preserve">       Леонов С.Т., ССВК, Республика Бурятия</t>
  </si>
  <si>
    <t xml:space="preserve">       Малахова О.Ю., ССВК, Свердловская область</t>
  </si>
  <si>
    <t xml:space="preserve"> Ракова Е.В., ССВК, Тюменская область</t>
  </si>
  <si>
    <t>ДВ, Р</t>
  </si>
  <si>
    <t>ИТОГ</t>
  </si>
  <si>
    <t>эстаф</t>
  </si>
  <si>
    <t>жонгл</t>
  </si>
  <si>
    <t xml:space="preserve"> ДЦм, ДЦж</t>
  </si>
  <si>
    <t>Потапов О.Ю., Симушин А.М., Денисов И.Н.</t>
  </si>
  <si>
    <t>Колесниченко Никита Алексеевич</t>
  </si>
  <si>
    <t>Частихин Алексей Александрович</t>
  </si>
  <si>
    <t xml:space="preserve">           г. Омск,             
 Омская область</t>
  </si>
  <si>
    <t xml:space="preserve">          г. Омск,             
 Омская область</t>
  </si>
  <si>
    <t xml:space="preserve">               г.Воронеж,                Воронежская область</t>
  </si>
  <si>
    <t xml:space="preserve">                г.Воронеж,               Воронежская область</t>
  </si>
  <si>
    <t>КОГАУ "СШОР "Юность"</t>
  </si>
  <si>
    <t>ДДЮ "Алые Паруса"</t>
  </si>
  <si>
    <t>Симоненков Андрей</t>
  </si>
  <si>
    <t>30-31</t>
  </si>
</sst>
</file>

<file path=xl/styles.xml><?xml version="1.0" encoding="utf-8"?>
<styleSheet xmlns="http://schemas.openxmlformats.org/spreadsheetml/2006/main">
  <numFmts count="2">
    <numFmt numFmtId="164" formatCode="0.000"/>
    <numFmt numFmtId="165" formatCode="#,##0.000"/>
  </numFmts>
  <fonts count="55">
    <font>
      <sz val="11"/>
      <name val="Calibri"/>
    </font>
    <font>
      <sz val="10"/>
      <name val="Arial Cyr"/>
    </font>
    <font>
      <sz val="18"/>
      <name val="Times New Roman"/>
      <charset val="204"/>
    </font>
    <font>
      <sz val="12"/>
      <name val="Times New Roman"/>
      <charset val="204"/>
    </font>
    <font>
      <i/>
      <sz val="11"/>
      <name val="Times New Roman"/>
      <charset val="204"/>
    </font>
    <font>
      <b/>
      <sz val="12"/>
      <name val="Times New Roman"/>
      <charset val="204"/>
    </font>
    <font>
      <b/>
      <sz val="28"/>
      <name val="Times New Roman"/>
      <charset val="204"/>
    </font>
    <font>
      <b/>
      <sz val="11"/>
      <name val="Times New Roman"/>
      <charset val="204"/>
    </font>
    <font>
      <b/>
      <sz val="18"/>
      <name val="Times New Roman"/>
      <charset val="204"/>
    </font>
    <font>
      <b/>
      <i/>
      <sz val="11"/>
      <name val="Times New Roman"/>
      <charset val="204"/>
    </font>
    <font>
      <i/>
      <sz val="10"/>
      <name val="Times New Roman"/>
      <charset val="204"/>
    </font>
    <font>
      <b/>
      <sz val="10"/>
      <name val="Times New Roman"/>
      <charset val="204"/>
    </font>
    <font>
      <b/>
      <sz val="14"/>
      <name val="Times New Roman"/>
      <charset val="204"/>
    </font>
    <font>
      <sz val="11"/>
      <name val="Times New Roman"/>
      <charset val="204"/>
    </font>
    <font>
      <sz val="8"/>
      <name val="Times New Roman"/>
      <charset val="204"/>
    </font>
    <font>
      <sz val="10"/>
      <name val="Times New Roman"/>
      <charset val="204"/>
    </font>
    <font>
      <sz val="14"/>
      <name val="Times New Roman"/>
      <charset val="204"/>
    </font>
    <font>
      <sz val="11"/>
      <color rgb="FF000000"/>
      <name val="Times New Roman"/>
      <charset val="204"/>
    </font>
    <font>
      <b/>
      <sz val="12"/>
      <name val="Times New Roman"/>
      <charset val="204"/>
    </font>
    <font>
      <i/>
      <sz val="11"/>
      <name val="Times New Roman"/>
      <charset val="204"/>
    </font>
    <font>
      <sz val="10"/>
      <name val="Times New Roman"/>
      <charset val="204"/>
    </font>
    <font>
      <sz val="11"/>
      <name val="Arial Cyr"/>
    </font>
    <font>
      <sz val="9"/>
      <name val="Times New Roman"/>
      <charset val="204"/>
    </font>
    <font>
      <sz val="12"/>
      <color rgb="FF000000"/>
      <name val="Times New Roman"/>
      <charset val="204"/>
    </font>
    <font>
      <sz val="11"/>
      <color indexed="64"/>
      <name val="Times New Roman"/>
      <charset val="204"/>
    </font>
    <font>
      <sz val="11"/>
      <color indexed="20"/>
      <name val="Times New Roman"/>
      <charset val="204"/>
    </font>
    <font>
      <sz val="11"/>
      <color rgb="FF000000"/>
      <name val="Calibri"/>
    </font>
    <font>
      <sz val="12"/>
      <name val="Times New Roman"/>
      <charset val="204"/>
    </font>
    <font>
      <sz val="11"/>
      <name val="Times New Roman"/>
      <charset val="204"/>
    </font>
    <font>
      <sz val="11"/>
      <name val="Calibri"/>
      <charset val="204"/>
    </font>
    <font>
      <sz val="11"/>
      <name val="Calibri"/>
      <charset val="204"/>
    </font>
    <font>
      <b/>
      <sz val="10"/>
      <name val="Times New Roman"/>
      <charset val="204"/>
    </font>
    <font>
      <b/>
      <sz val="11"/>
      <name val="Times New Roman"/>
      <charset val="204"/>
    </font>
    <font>
      <b/>
      <i/>
      <sz val="11"/>
      <color rgb="FF000000"/>
      <name val="Times New Roman"/>
      <charset val="204"/>
    </font>
    <font>
      <b/>
      <i/>
      <sz val="10"/>
      <color rgb="FF000000"/>
      <name val="Times New Roman"/>
      <charset val="204"/>
    </font>
    <font>
      <sz val="8"/>
      <name val="Times New Roman"/>
      <charset val="204"/>
    </font>
    <font>
      <b/>
      <sz val="9"/>
      <name val="Times New Roman"/>
      <charset val="204"/>
    </font>
    <font>
      <b/>
      <i/>
      <sz val="11"/>
      <name val="Times New Roman"/>
      <charset val="204"/>
    </font>
    <font>
      <b/>
      <i/>
      <sz val="10"/>
      <name val="Times New Roman"/>
      <charset val="204"/>
    </font>
    <font>
      <i/>
      <sz val="8"/>
      <color rgb="FF000000"/>
      <name val="Times New Roman"/>
      <charset val="204"/>
    </font>
    <font>
      <b/>
      <i/>
      <sz val="9"/>
      <name val="Times New Roman"/>
      <charset val="204"/>
    </font>
    <font>
      <b/>
      <sz val="20"/>
      <name val="Times New Roman"/>
      <charset val="204"/>
    </font>
    <font>
      <sz val="10"/>
      <name val="Times New Roman"/>
      <charset val="1"/>
    </font>
    <font>
      <sz val="10"/>
      <name val="Times New Roman"/>
      <charset val="204"/>
    </font>
    <font>
      <sz val="10"/>
      <color indexed="64"/>
      <name val="Times New Roman"/>
      <charset val="204"/>
    </font>
    <font>
      <sz val="11"/>
      <color indexed="64"/>
      <name val="Times New Roman"/>
      <charset val="204"/>
    </font>
    <font>
      <i/>
      <sz val="10"/>
      <name val="Times New Roman"/>
      <charset val="204"/>
    </font>
    <font>
      <b/>
      <sz val="10"/>
      <name val="Times New Roman"/>
      <charset val="1"/>
    </font>
    <font>
      <b/>
      <sz val="10"/>
      <color indexed="64"/>
      <name val="Times New Roman"/>
      <charset val="204"/>
    </font>
    <font>
      <b/>
      <sz val="14"/>
      <name val="Times New Roman"/>
      <charset val="204"/>
    </font>
    <font>
      <sz val="12"/>
      <color indexed="64"/>
      <name val="Times New Roman"/>
      <charset val="204"/>
    </font>
    <font>
      <sz val="10"/>
      <name val="Arial"/>
      <charset val="204"/>
    </font>
    <font>
      <sz val="11"/>
      <color indexed="64"/>
      <name val="Calibri"/>
      <charset val="204"/>
    </font>
    <font>
      <sz val="11"/>
      <color indexed="64"/>
      <name val="Arial"/>
      <charset val="204"/>
    </font>
    <font>
      <sz val="11"/>
      <color rgb="FF000000"/>
      <name val="Calibri"/>
      <charset val="204"/>
    </font>
  </fonts>
  <fills count="10">
    <fill>
      <patternFill patternType="none"/>
    </fill>
    <fill>
      <patternFill patternType="gray125"/>
    </fill>
    <fill>
      <patternFill patternType="solid">
        <fgColor rgb="FFFFFFFF"/>
        <bgColor indexed="5"/>
      </patternFill>
    </fill>
    <fill>
      <patternFill patternType="solid">
        <fgColor indexed="65"/>
        <bgColor indexed="26"/>
      </patternFill>
    </fill>
    <fill>
      <patternFill patternType="solid">
        <fgColor rgb="FFFFFFFF"/>
      </patternFill>
    </fill>
    <fill>
      <patternFill patternType="solid">
        <fgColor rgb="FFFFFFFF"/>
        <bgColor indexed="64"/>
      </patternFill>
    </fill>
    <fill>
      <patternFill patternType="solid">
        <fgColor rgb="FFFFFFFF"/>
        <bgColor rgb="FFEBF1DE"/>
      </patternFill>
    </fill>
    <fill>
      <patternFill patternType="solid">
        <fgColor rgb="FFFFFFFF"/>
        <bgColor rgb="FFFFFFCC"/>
      </patternFill>
    </fill>
    <fill>
      <patternFill patternType="solid">
        <fgColor rgb="FFFFFFFF"/>
        <bgColor indexed="26"/>
      </patternFill>
    </fill>
    <fill>
      <patternFill patternType="solid">
        <fgColor rgb="FFFFFFFF"/>
        <bgColor rgb="FFFFFFFF"/>
      </patternFill>
    </fill>
  </fills>
  <borders count="4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</borders>
  <cellStyleXfs count="10">
    <xf numFmtId="0" fontId="0" fillId="0" borderId="0">
      <alignment vertical="center"/>
    </xf>
    <xf numFmtId="0" fontId="1" fillId="0" borderId="0">
      <protection locked="0"/>
    </xf>
    <xf numFmtId="0" fontId="29" fillId="0" borderId="0">
      <protection locked="0"/>
    </xf>
    <xf numFmtId="0" fontId="1" fillId="0" borderId="0">
      <protection locked="0"/>
    </xf>
    <xf numFmtId="0" fontId="1" fillId="0" borderId="0">
      <protection locked="0"/>
    </xf>
    <xf numFmtId="0" fontId="1" fillId="0" borderId="0">
      <protection locked="0"/>
    </xf>
    <xf numFmtId="0" fontId="1" fillId="0" borderId="0">
      <protection locked="0"/>
    </xf>
    <xf numFmtId="0" fontId="1" fillId="0" borderId="0">
      <protection locked="0"/>
    </xf>
    <xf numFmtId="0" fontId="29" fillId="0" borderId="0">
      <protection locked="0"/>
    </xf>
    <xf numFmtId="0" fontId="52" fillId="0" borderId="0">
      <protection locked="0"/>
    </xf>
  </cellStyleXfs>
  <cellXfs count="560">
    <xf numFmtId="0" fontId="0" fillId="0" borderId="0" xfId="0">
      <alignment vertical="center"/>
    </xf>
    <xf numFmtId="0" fontId="1" fillId="0" borderId="0" xfId="0" applyFont="1" applyAlignment="1"/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 applyAlignment="1"/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4" fillId="0" borderId="0" xfId="0" applyFont="1">
      <alignment vertical="center"/>
    </xf>
    <xf numFmtId="0" fontId="7" fillId="0" borderId="0" xfId="0" applyFont="1">
      <alignment vertical="center"/>
    </xf>
    <xf numFmtId="0" fontId="9" fillId="0" borderId="0" xfId="0" applyFont="1" applyAlignment="1"/>
    <xf numFmtId="0" fontId="10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13" fillId="0" borderId="0" xfId="0" applyFont="1" applyAlignment="1">
      <alignment horizontal="left" vertical="center"/>
    </xf>
    <xf numFmtId="0" fontId="14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13" fillId="0" borderId="0" xfId="0" applyFont="1" applyAlignment="1"/>
    <xf numFmtId="0" fontId="15" fillId="0" borderId="0" xfId="0" applyFont="1" applyAlignment="1"/>
    <xf numFmtId="0" fontId="15" fillId="0" borderId="0" xfId="0" applyFont="1" applyAlignment="1">
      <alignment horizontal="center"/>
    </xf>
    <xf numFmtId="0" fontId="13" fillId="0" borderId="0" xfId="0" applyFont="1">
      <alignment vertical="center"/>
    </xf>
    <xf numFmtId="0" fontId="3" fillId="0" borderId="0" xfId="0" applyFont="1" applyAlignment="1"/>
    <xf numFmtId="0" fontId="17" fillId="0" borderId="0" xfId="0" applyFont="1" applyAlignment="1"/>
    <xf numFmtId="0" fontId="18" fillId="0" borderId="0" xfId="0" applyFont="1" applyAlignment="1">
      <alignment horizontal="center"/>
    </xf>
    <xf numFmtId="0" fontId="20" fillId="0" borderId="0" xfId="0" applyFont="1" applyAlignment="1"/>
    <xf numFmtId="0" fontId="18" fillId="0" borderId="1" xfId="0" applyFont="1" applyBorder="1" applyAlignment="1">
      <alignment horizontal="center"/>
    </xf>
    <xf numFmtId="0" fontId="18" fillId="0" borderId="2" xfId="1" applyFont="1" applyBorder="1" applyAlignment="1" applyProtection="1">
      <alignment vertical="center" wrapText="1"/>
    </xf>
    <xf numFmtId="0" fontId="18" fillId="0" borderId="3" xfId="1" applyFont="1" applyBorder="1" applyAlignment="1" applyProtection="1">
      <alignment vertical="center" wrapText="1"/>
    </xf>
    <xf numFmtId="0" fontId="18" fillId="0" borderId="1" xfId="0" applyFont="1" applyFill="1" applyBorder="1" applyAlignment="1">
      <alignment horizontal="center"/>
    </xf>
    <xf numFmtId="0" fontId="18" fillId="0" borderId="2" xfId="0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/>
    </xf>
    <xf numFmtId="0" fontId="18" fillId="0" borderId="0" xfId="1" applyFont="1" applyBorder="1" applyAlignment="1" applyProtection="1">
      <alignment vertical="center" wrapText="1"/>
    </xf>
    <xf numFmtId="0" fontId="9" fillId="0" borderId="0" xfId="0" applyFont="1" applyAlignment="1">
      <alignment horizontal="left"/>
    </xf>
    <xf numFmtId="0" fontId="13" fillId="0" borderId="0" xfId="0" applyFont="1" applyAlignment="1">
      <alignment horizontal="right"/>
    </xf>
    <xf numFmtId="0" fontId="21" fillId="0" borderId="0" xfId="0" applyFont="1" applyAlignment="1">
      <alignment horizontal="right"/>
    </xf>
    <xf numFmtId="0" fontId="1" fillId="0" borderId="5" xfId="0" applyFont="1" applyBorder="1" applyAlignment="1"/>
    <xf numFmtId="0" fontId="10" fillId="0" borderId="4" xfId="0" applyFont="1" applyBorder="1" applyAlignment="1">
      <alignment horizontal="center"/>
    </xf>
    <xf numFmtId="0" fontId="11" fillId="0" borderId="4" xfId="0" applyFont="1" applyBorder="1" applyAlignment="1">
      <alignment horizontal="center"/>
    </xf>
    <xf numFmtId="0" fontId="13" fillId="0" borderId="2" xfId="0" applyFont="1" applyBorder="1" applyAlignment="1">
      <alignment horizontal="left" vertical="center"/>
    </xf>
    <xf numFmtId="0" fontId="14" fillId="0" borderId="6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/>
    </xf>
    <xf numFmtId="0" fontId="13" fillId="0" borderId="2" xfId="0" applyFont="1" applyBorder="1" applyAlignment="1"/>
    <xf numFmtId="0" fontId="7" fillId="0" borderId="3" xfId="0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13" fillId="0" borderId="6" xfId="0" applyFont="1" applyBorder="1">
      <alignment vertical="center"/>
    </xf>
    <xf numFmtId="0" fontId="13" fillId="0" borderId="3" xfId="0" applyFont="1" applyBorder="1" applyAlignment="1">
      <alignment horizontal="center" vertical="center"/>
    </xf>
    <xf numFmtId="0" fontId="13" fillId="3" borderId="1" xfId="0" applyFont="1" applyFill="1" applyBorder="1" applyAlignment="1">
      <alignment horizontal="center" vertical="center"/>
    </xf>
    <xf numFmtId="164" fontId="13" fillId="3" borderId="1" xfId="0" applyNumberFormat="1" applyFont="1" applyFill="1" applyBorder="1" applyAlignment="1">
      <alignment horizontal="center" vertical="center"/>
    </xf>
    <xf numFmtId="0" fontId="13" fillId="3" borderId="3" xfId="0" applyFont="1" applyFill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3" fillId="0" borderId="5" xfId="0" applyFont="1" applyBorder="1" applyAlignment="1"/>
    <xf numFmtId="0" fontId="13" fillId="0" borderId="4" xfId="0" applyFont="1" applyBorder="1" applyAlignment="1"/>
    <xf numFmtId="0" fontId="1" fillId="0" borderId="7" xfId="0" applyFont="1" applyBorder="1" applyAlignment="1"/>
    <xf numFmtId="0" fontId="7" fillId="0" borderId="1" xfId="0" applyFont="1" applyBorder="1" applyAlignment="1">
      <alignment horizontal="center" vertical="center"/>
    </xf>
    <xf numFmtId="0" fontId="22" fillId="0" borderId="5" xfId="0" applyFont="1" applyBorder="1" applyAlignment="1"/>
    <xf numFmtId="49" fontId="13" fillId="0" borderId="1" xfId="0" applyNumberFormat="1" applyFont="1" applyBorder="1" applyAlignment="1">
      <alignment horizontal="center" vertical="center"/>
    </xf>
    <xf numFmtId="0" fontId="20" fillId="3" borderId="1" xfId="0" applyFont="1" applyFill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3" fillId="0" borderId="0" xfId="0" applyFont="1" applyAlignment="1">
      <alignment horizontal="center"/>
    </xf>
    <xf numFmtId="2" fontId="13" fillId="0" borderId="0" xfId="0" applyNumberFormat="1" applyFont="1" applyAlignment="1">
      <alignment horizontal="center" vertical="center"/>
    </xf>
    <xf numFmtId="0" fontId="13" fillId="0" borderId="0" xfId="0" applyFont="1" applyAlignment="1">
      <alignment horizontal="left"/>
    </xf>
    <xf numFmtId="0" fontId="21" fillId="0" borderId="0" xfId="0" applyFont="1" applyAlignment="1"/>
    <xf numFmtId="0" fontId="24" fillId="0" borderId="0" xfId="0" applyFont="1" applyAlignment="1">
      <alignment horizontal="center" vertical="center"/>
    </xf>
    <xf numFmtId="0" fontId="24" fillId="0" borderId="0" xfId="0" applyFont="1" applyAlignment="1">
      <alignment horizontal="center"/>
    </xf>
    <xf numFmtId="0" fontId="24" fillId="0" borderId="0" xfId="0" applyFont="1" applyAlignment="1">
      <alignment horizontal="left" vertical="center"/>
    </xf>
    <xf numFmtId="0" fontId="25" fillId="0" borderId="0" xfId="0" applyFont="1" applyAlignment="1">
      <alignment horizontal="left"/>
    </xf>
    <xf numFmtId="0" fontId="13" fillId="0" borderId="0" xfId="0" applyFont="1" applyAlignment="1">
      <alignment horizontal="left"/>
    </xf>
    <xf numFmtId="2" fontId="13" fillId="0" borderId="0" xfId="0" applyNumberFormat="1" applyFont="1" applyAlignment="1">
      <alignment horizontal="center"/>
    </xf>
    <xf numFmtId="49" fontId="13" fillId="0" borderId="0" xfId="0" applyNumberFormat="1" applyFont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11" fillId="0" borderId="0" xfId="0" applyFont="1" applyAlignment="1">
      <alignment horizontal="center"/>
    </xf>
    <xf numFmtId="0" fontId="20" fillId="0" borderId="5" xfId="0" applyFont="1" applyBorder="1" applyAlignment="1"/>
    <xf numFmtId="0" fontId="13" fillId="0" borderId="3" xfId="0" applyFont="1" applyFill="1" applyBorder="1" applyAlignment="1">
      <alignment horizontal="center" vertical="center"/>
    </xf>
    <xf numFmtId="0" fontId="26" fillId="0" borderId="0" xfId="0" applyFont="1" applyFill="1" applyAlignment="1"/>
    <xf numFmtId="0" fontId="7" fillId="0" borderId="0" xfId="0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horizontal="left" vertical="center"/>
    </xf>
    <xf numFmtId="0" fontId="13" fillId="0" borderId="0" xfId="0" applyFont="1" applyFill="1" applyBorder="1">
      <alignment vertical="center"/>
    </xf>
    <xf numFmtId="0" fontId="13" fillId="0" borderId="0" xfId="0" applyFont="1" applyFill="1" applyBorder="1" applyAlignment="1">
      <alignment horizontal="center" vertical="center"/>
    </xf>
    <xf numFmtId="164" fontId="13" fillId="0" borderId="0" xfId="0" applyNumberFormat="1" applyFont="1" applyFill="1" applyBorder="1" applyAlignment="1">
      <alignment horizontal="center" vertical="center"/>
    </xf>
    <xf numFmtId="0" fontId="13" fillId="0" borderId="0" xfId="0" applyFont="1" applyFill="1" applyBorder="1" applyAlignment="1"/>
    <xf numFmtId="0" fontId="1" fillId="0" borderId="0" xfId="0" applyFont="1" applyFill="1" applyBorder="1" applyAlignment="1"/>
    <xf numFmtId="0" fontId="1" fillId="0" borderId="0" xfId="0" applyFont="1" applyFill="1" applyAlignment="1"/>
    <xf numFmtId="0" fontId="22" fillId="3" borderId="1" xfId="0" applyFont="1" applyFill="1" applyBorder="1" applyAlignment="1">
      <alignment horizontal="center" vertical="center" wrapText="1"/>
    </xf>
    <xf numFmtId="0" fontId="13" fillId="0" borderId="5" xfId="0" applyFont="1" applyBorder="1">
      <alignment vertical="center"/>
    </xf>
    <xf numFmtId="0" fontId="28" fillId="0" borderId="2" xfId="0" applyFont="1" applyBorder="1" applyAlignment="1">
      <alignment horizontal="left" vertical="center"/>
    </xf>
    <xf numFmtId="0" fontId="29" fillId="0" borderId="0" xfId="2" applyAlignment="1" applyProtection="1"/>
    <xf numFmtId="0" fontId="30" fillId="0" borderId="0" xfId="2" applyFont="1" applyAlignment="1" applyProtection="1"/>
    <xf numFmtId="0" fontId="31" fillId="0" borderId="0" xfId="0" applyFont="1" applyBorder="1" applyAlignment="1">
      <alignment horizontal="center"/>
    </xf>
    <xf numFmtId="0" fontId="32" fillId="0" borderId="0" xfId="0" applyFont="1" applyBorder="1" applyAlignment="1">
      <alignment horizontal="center"/>
    </xf>
    <xf numFmtId="0" fontId="1" fillId="0" borderId="0" xfId="3" applyAlignment="1" applyProtection="1"/>
    <xf numFmtId="0" fontId="19" fillId="0" borderId="0" xfId="0" applyFont="1" applyBorder="1" applyAlignment="1">
      <alignment horizontal="left" vertical="center"/>
    </xf>
    <xf numFmtId="0" fontId="33" fillId="0" borderId="0" xfId="2" applyFont="1" applyBorder="1" applyAlignment="1" applyProtection="1">
      <alignment horizontal="left"/>
    </xf>
    <xf numFmtId="0" fontId="34" fillId="0" borderId="0" xfId="2" applyFont="1" applyBorder="1" applyAlignment="1" applyProtection="1">
      <alignment horizontal="left"/>
    </xf>
    <xf numFmtId="0" fontId="32" fillId="0" borderId="0" xfId="3" applyFont="1" applyBorder="1" applyAlignment="1" applyProtection="1">
      <alignment horizontal="center"/>
    </xf>
    <xf numFmtId="0" fontId="19" fillId="0" borderId="4" xfId="0" applyFont="1" applyBorder="1" applyAlignment="1">
      <alignment horizontal="left" vertical="center"/>
    </xf>
    <xf numFmtId="0" fontId="32" fillId="0" borderId="0" xfId="3" applyFont="1" applyBorder="1" applyAlignment="1" applyProtection="1">
      <alignment horizontal="center" vertical="center"/>
    </xf>
    <xf numFmtId="0" fontId="35" fillId="0" borderId="0" xfId="3" applyFont="1" applyBorder="1" applyAlignment="1" applyProtection="1"/>
    <xf numFmtId="0" fontId="36" fillId="0" borderId="0" xfId="0" applyFont="1" applyBorder="1">
      <alignment vertical="center"/>
    </xf>
    <xf numFmtId="0" fontId="37" fillId="0" borderId="0" xfId="0" applyFont="1" applyBorder="1" applyAlignment="1"/>
    <xf numFmtId="0" fontId="38" fillId="0" borderId="0" xfId="0" applyFont="1" applyBorder="1" applyAlignment="1"/>
    <xf numFmtId="0" fontId="29" fillId="0" borderId="0" xfId="2" applyBorder="1" applyAlignment="1" applyProtection="1"/>
    <xf numFmtId="0" fontId="38" fillId="0" borderId="0" xfId="0" applyFont="1" applyBorder="1" applyAlignment="1">
      <alignment horizontal="left" vertical="center"/>
    </xf>
    <xf numFmtId="0" fontId="28" fillId="0" borderId="0" xfId="0" applyFont="1" applyBorder="1" applyAlignment="1"/>
    <xf numFmtId="0" fontId="35" fillId="0" borderId="0" xfId="3" applyFont="1" applyBorder="1" applyAlignment="1" applyProtection="1">
      <alignment horizontal="center" vertical="center"/>
    </xf>
    <xf numFmtId="0" fontId="39" fillId="0" borderId="0" xfId="2" applyFont="1" applyAlignment="1" applyProtection="1"/>
    <xf numFmtId="0" fontId="31" fillId="0" borderId="0" xfId="4" applyFont="1" applyBorder="1" applyAlignment="1" applyProtection="1">
      <alignment horizontal="left"/>
    </xf>
    <xf numFmtId="0" fontId="32" fillId="0" borderId="0" xfId="4" applyFont="1" applyBorder="1" applyAlignment="1" applyProtection="1">
      <alignment horizontal="left"/>
    </xf>
    <xf numFmtId="0" fontId="32" fillId="6" borderId="0" xfId="0" applyFont="1" applyFill="1" applyBorder="1" applyAlignment="1">
      <alignment horizontal="left" vertical="center"/>
    </xf>
    <xf numFmtId="0" fontId="31" fillId="0" borderId="0" xfId="4" applyFont="1" applyBorder="1" applyAlignment="1" applyProtection="1"/>
    <xf numFmtId="0" fontId="20" fillId="0" borderId="0" xfId="4" applyFont="1" applyAlignment="1" applyProtection="1"/>
    <xf numFmtId="0" fontId="35" fillId="0" borderId="8" xfId="5" applyFont="1" applyBorder="1" applyAlignment="1" applyProtection="1">
      <alignment horizontal="center" vertical="center"/>
    </xf>
    <xf numFmtId="0" fontId="28" fillId="0" borderId="9" xfId="4" applyFont="1" applyBorder="1" applyAlignment="1" applyProtection="1">
      <alignment horizontal="center" vertical="center"/>
    </xf>
    <xf numFmtId="0" fontId="35" fillId="0" borderId="9" xfId="4" applyFont="1" applyBorder="1" applyAlignment="1" applyProtection="1">
      <alignment horizontal="center" vertical="center" wrapText="1"/>
    </xf>
    <xf numFmtId="0" fontId="28" fillId="0" borderId="5" xfId="6" applyFont="1" applyBorder="1" applyAlignment="1" applyProtection="1">
      <alignment horizontal="center" vertical="center"/>
    </xf>
    <xf numFmtId="0" fontId="28" fillId="7" borderId="5" xfId="0" applyFont="1" applyFill="1" applyBorder="1" applyAlignment="1">
      <alignment horizontal="left"/>
    </xf>
    <xf numFmtId="0" fontId="28" fillId="7" borderId="4" xfId="0" applyFont="1" applyFill="1" applyBorder="1" applyAlignment="1">
      <alignment horizontal="left"/>
    </xf>
    <xf numFmtId="0" fontId="28" fillId="0" borderId="1" xfId="6" applyFont="1" applyBorder="1" applyAlignment="1" applyProtection="1">
      <alignment horizontal="center" vertical="center"/>
    </xf>
    <xf numFmtId="0" fontId="42" fillId="0" borderId="1" xfId="3" applyFont="1" applyBorder="1" applyAlignment="1" applyProtection="1">
      <alignment horizontal="center"/>
    </xf>
    <xf numFmtId="0" fontId="28" fillId="0" borderId="12" xfId="6" applyFont="1" applyBorder="1" applyAlignment="1" applyProtection="1">
      <alignment horizontal="center" vertical="center"/>
    </xf>
    <xf numFmtId="0" fontId="28" fillId="0" borderId="12" xfId="6" applyFont="1" applyFill="1" applyBorder="1" applyAlignment="1" applyProtection="1">
      <alignment horizontal="center" vertical="center"/>
    </xf>
    <xf numFmtId="0" fontId="13" fillId="0" borderId="13" xfId="6" applyFont="1" applyBorder="1" applyAlignment="1" applyProtection="1">
      <alignment horizontal="center" vertical="center"/>
    </xf>
    <xf numFmtId="0" fontId="28" fillId="0" borderId="2" xfId="0" applyFont="1" applyBorder="1" applyAlignment="1"/>
    <xf numFmtId="0" fontId="1" fillId="0" borderId="6" xfId="3" applyBorder="1" applyAlignment="1" applyProtection="1"/>
    <xf numFmtId="0" fontId="29" fillId="0" borderId="14" xfId="2" applyBorder="1" applyAlignment="1" applyProtection="1"/>
    <xf numFmtId="0" fontId="28" fillId="7" borderId="5" xfId="0" applyFont="1" applyFill="1" applyBorder="1" applyAlignment="1">
      <alignment horizontal="left" vertical="center"/>
    </xf>
    <xf numFmtId="0" fontId="28" fillId="7" borderId="4" xfId="0" applyFont="1" applyFill="1" applyBorder="1">
      <alignment vertical="center"/>
    </xf>
    <xf numFmtId="49" fontId="28" fillId="7" borderId="1" xfId="0" applyNumberFormat="1" applyFont="1" applyFill="1" applyBorder="1" applyAlignment="1">
      <alignment horizontal="center" vertical="center"/>
    </xf>
    <xf numFmtId="0" fontId="28" fillId="7" borderId="1" xfId="0" applyFont="1" applyFill="1" applyBorder="1" applyAlignment="1">
      <alignment horizontal="center" vertical="center"/>
    </xf>
    <xf numFmtId="0" fontId="28" fillId="0" borderId="1" xfId="6" applyFont="1" applyFill="1" applyBorder="1" applyAlignment="1" applyProtection="1">
      <alignment horizontal="center" vertical="center"/>
    </xf>
    <xf numFmtId="0" fontId="13" fillId="0" borderId="1" xfId="6" applyFont="1" applyBorder="1" applyAlignment="1" applyProtection="1">
      <alignment horizontal="center" vertical="center"/>
    </xf>
    <xf numFmtId="0" fontId="28" fillId="7" borderId="2" xfId="0" applyFont="1" applyFill="1" applyBorder="1">
      <alignment vertical="center"/>
    </xf>
    <xf numFmtId="0" fontId="28" fillId="0" borderId="13" xfId="6" applyFont="1" applyBorder="1" applyAlignment="1" applyProtection="1">
      <alignment horizontal="center" vertical="center" shrinkToFit="1"/>
    </xf>
    <xf numFmtId="0" fontId="28" fillId="0" borderId="13" xfId="6" applyFont="1" applyFill="1" applyBorder="1" applyAlignment="1" applyProtection="1">
      <alignment horizontal="center" vertical="center" shrinkToFit="1"/>
    </xf>
    <xf numFmtId="0" fontId="13" fillId="0" borderId="13" xfId="6" applyFont="1" applyBorder="1" applyAlignment="1" applyProtection="1">
      <alignment horizontal="center" vertical="center" shrinkToFit="1"/>
    </xf>
    <xf numFmtId="0" fontId="28" fillId="7" borderId="5" xfId="0" applyFont="1" applyFill="1" applyBorder="1">
      <alignment vertical="center"/>
    </xf>
    <xf numFmtId="0" fontId="28" fillId="0" borderId="15" xfId="6" applyFont="1" applyBorder="1" applyAlignment="1" applyProtection="1">
      <alignment horizontal="center" vertical="center"/>
    </xf>
    <xf numFmtId="0" fontId="28" fillId="7" borderId="16" xfId="0" applyFont="1" applyFill="1" applyBorder="1" applyAlignment="1">
      <alignment horizontal="left" vertical="center"/>
    </xf>
    <xf numFmtId="0" fontId="28" fillId="7" borderId="17" xfId="0" applyFont="1" applyFill="1" applyBorder="1">
      <alignment vertical="center"/>
    </xf>
    <xf numFmtId="0" fontId="28" fillId="7" borderId="18" xfId="0" applyFont="1" applyFill="1" applyBorder="1">
      <alignment vertical="center"/>
    </xf>
    <xf numFmtId="49" fontId="28" fillId="7" borderId="19" xfId="0" applyNumberFormat="1" applyFont="1" applyFill="1" applyBorder="1" applyAlignment="1">
      <alignment horizontal="center" vertical="center"/>
    </xf>
    <xf numFmtId="0" fontId="28" fillId="7" borderId="17" xfId="0" applyFont="1" applyFill="1" applyBorder="1" applyAlignment="1">
      <alignment horizontal="center" vertical="center"/>
    </xf>
    <xf numFmtId="164" fontId="28" fillId="0" borderId="20" xfId="0" applyNumberFormat="1" applyFont="1" applyBorder="1" applyAlignment="1">
      <alignment horizontal="center" vertical="center"/>
    </xf>
    <xf numFmtId="0" fontId="28" fillId="0" borderId="19" xfId="6" applyFont="1" applyBorder="1" applyAlignment="1" applyProtection="1">
      <alignment horizontal="center" vertical="center"/>
    </xf>
    <xf numFmtId="0" fontId="28" fillId="0" borderId="19" xfId="6" applyFont="1" applyFill="1" applyBorder="1" applyAlignment="1" applyProtection="1">
      <alignment horizontal="center" vertical="center"/>
    </xf>
    <xf numFmtId="0" fontId="13" fillId="0" borderId="19" xfId="6" applyFont="1" applyBorder="1" applyAlignment="1" applyProtection="1">
      <alignment horizontal="center" vertical="center"/>
    </xf>
    <xf numFmtId="0" fontId="28" fillId="0" borderId="16" xfId="0" applyFont="1" applyBorder="1">
      <alignment vertical="center"/>
    </xf>
    <xf numFmtId="0" fontId="1" fillId="0" borderId="17" xfId="3" applyBorder="1" applyAlignment="1" applyProtection="1"/>
    <xf numFmtId="0" fontId="29" fillId="0" borderId="21" xfId="2" applyBorder="1" applyAlignment="1" applyProtection="1"/>
    <xf numFmtId="0" fontId="31" fillId="0" borderId="22" xfId="4" applyFont="1" applyBorder="1" applyAlignment="1" applyProtection="1"/>
    <xf numFmtId="0" fontId="31" fillId="0" borderId="0" xfId="0" applyFont="1" applyBorder="1" applyAlignment="1"/>
    <xf numFmtId="0" fontId="31" fillId="0" borderId="0" xfId="0" applyFont="1" applyBorder="1" applyAlignment="1">
      <alignment horizontal="right"/>
    </xf>
    <xf numFmtId="2" fontId="18" fillId="0" borderId="23" xfId="4" applyNumberFormat="1" applyFont="1" applyBorder="1" applyAlignment="1" applyProtection="1">
      <alignment horizontal="center"/>
    </xf>
    <xf numFmtId="0" fontId="18" fillId="0" borderId="24" xfId="5" applyFont="1" applyFill="1" applyBorder="1" applyAlignment="1" applyProtection="1">
      <alignment horizontal="center"/>
    </xf>
    <xf numFmtId="0" fontId="18" fillId="0" borderId="0" xfId="5" applyFont="1" applyBorder="1" applyAlignment="1" applyProtection="1">
      <alignment horizontal="center"/>
    </xf>
    <xf numFmtId="0" fontId="32" fillId="0" borderId="0" xfId="4" applyFont="1" applyBorder="1" applyAlignment="1" applyProtection="1"/>
    <xf numFmtId="0" fontId="20" fillId="0" borderId="0" xfId="4" applyFont="1" applyFill="1" applyAlignment="1" applyProtection="1"/>
    <xf numFmtId="0" fontId="35" fillId="0" borderId="9" xfId="4" applyFont="1" applyBorder="1" applyAlignment="1" applyProtection="1">
      <alignment horizontal="center" vertical="center" wrapText="1"/>
    </xf>
    <xf numFmtId="0" fontId="35" fillId="0" borderId="9" xfId="4" applyFont="1" applyFill="1" applyBorder="1" applyAlignment="1" applyProtection="1">
      <alignment horizontal="center" vertical="center" wrapText="1"/>
    </xf>
    <xf numFmtId="164" fontId="28" fillId="0" borderId="1" xfId="0" applyNumberFormat="1" applyFont="1" applyBorder="1" applyAlignment="1">
      <alignment horizontal="center" vertical="center"/>
    </xf>
    <xf numFmtId="49" fontId="13" fillId="0" borderId="13" xfId="6" applyNumberFormat="1" applyFont="1" applyFill="1" applyBorder="1" applyAlignment="1" applyProtection="1">
      <alignment horizontal="center" vertical="center" shrinkToFit="1"/>
    </xf>
    <xf numFmtId="0" fontId="29" fillId="0" borderId="3" xfId="2" applyBorder="1" applyAlignment="1" applyProtection="1"/>
    <xf numFmtId="164" fontId="28" fillId="0" borderId="13" xfId="0" applyNumberFormat="1" applyFont="1" applyBorder="1" applyAlignment="1">
      <alignment horizontal="center"/>
    </xf>
    <xf numFmtId="0" fontId="28" fillId="0" borderId="2" xfId="0" applyFont="1" applyBorder="1">
      <alignment vertical="center"/>
    </xf>
    <xf numFmtId="49" fontId="13" fillId="0" borderId="13" xfId="6" applyNumberFormat="1" applyFont="1" applyFill="1" applyBorder="1" applyAlignment="1" applyProtection="1">
      <alignment horizontal="center" vertical="center"/>
    </xf>
    <xf numFmtId="0" fontId="28" fillId="7" borderId="16" xfId="0" applyFont="1" applyFill="1" applyBorder="1" applyAlignment="1">
      <alignment horizontal="left"/>
    </xf>
    <xf numFmtId="0" fontId="28" fillId="7" borderId="17" xfId="0" applyFont="1" applyFill="1" applyBorder="1" applyAlignment="1">
      <alignment horizontal="left"/>
    </xf>
    <xf numFmtId="0" fontId="28" fillId="7" borderId="18" xfId="0" applyFont="1" applyFill="1" applyBorder="1" applyAlignment="1">
      <alignment horizontal="left"/>
    </xf>
    <xf numFmtId="0" fontId="28" fillId="7" borderId="15" xfId="0" applyFont="1" applyFill="1" applyBorder="1" applyAlignment="1">
      <alignment horizontal="center" vertical="center"/>
    </xf>
    <xf numFmtId="0" fontId="28" fillId="0" borderId="16" xfId="0" applyFont="1" applyBorder="1" applyAlignment="1"/>
    <xf numFmtId="0" fontId="29" fillId="0" borderId="18" xfId="2" applyBorder="1" applyAlignment="1" applyProtection="1"/>
    <xf numFmtId="0" fontId="18" fillId="0" borderId="24" xfId="5" applyFont="1" applyBorder="1" applyAlignment="1" applyProtection="1">
      <alignment horizontal="center"/>
    </xf>
    <xf numFmtId="0" fontId="18" fillId="0" borderId="0" xfId="5" applyFont="1" applyFill="1" applyBorder="1" applyAlignment="1" applyProtection="1">
      <alignment horizontal="center"/>
    </xf>
    <xf numFmtId="0" fontId="35" fillId="0" borderId="9" xfId="4" applyFont="1" applyBorder="1" applyAlignment="1" applyProtection="1">
      <alignment horizontal="center" vertical="center" wrapText="1"/>
    </xf>
    <xf numFmtId="0" fontId="13" fillId="0" borderId="13" xfId="6" applyFont="1" applyFill="1" applyBorder="1" applyAlignment="1" applyProtection="1">
      <alignment horizontal="center" vertical="center" shrinkToFit="1"/>
    </xf>
    <xf numFmtId="0" fontId="20" fillId="7" borderId="2" xfId="0" applyFont="1" applyFill="1" applyBorder="1">
      <alignment vertical="center"/>
    </xf>
    <xf numFmtId="49" fontId="13" fillId="0" borderId="1" xfId="6" applyNumberFormat="1" applyFont="1" applyFill="1" applyBorder="1" applyAlignment="1" applyProtection="1">
      <alignment horizontal="center" vertical="center"/>
    </xf>
    <xf numFmtId="0" fontId="28" fillId="0" borderId="5" xfId="0" applyFont="1" applyBorder="1" applyAlignment="1"/>
    <xf numFmtId="0" fontId="28" fillId="7" borderId="16" xfId="0" applyFont="1" applyFill="1" applyBorder="1">
      <alignment vertical="center"/>
    </xf>
    <xf numFmtId="0" fontId="42" fillId="0" borderId="17" xfId="3" applyFont="1" applyBorder="1" applyAlignment="1" applyProtection="1">
      <alignment horizontal="center"/>
    </xf>
    <xf numFmtId="0" fontId="13" fillId="7" borderId="5" xfId="0" applyFont="1" applyFill="1" applyBorder="1" applyAlignment="1">
      <alignment horizontal="left" vertical="center"/>
    </xf>
    <xf numFmtId="49" fontId="13" fillId="0" borderId="1" xfId="6" applyNumberFormat="1" applyFont="1" applyBorder="1" applyAlignment="1" applyProtection="1">
      <alignment horizontal="center" vertical="center" shrinkToFit="1"/>
    </xf>
    <xf numFmtId="0" fontId="13" fillId="0" borderId="1" xfId="6" applyFont="1" applyBorder="1" applyAlignment="1" applyProtection="1">
      <alignment horizontal="center" vertical="center" shrinkToFit="1"/>
    </xf>
    <xf numFmtId="0" fontId="28" fillId="0" borderId="5" xfId="0" applyFont="1" applyBorder="1">
      <alignment vertical="center"/>
    </xf>
    <xf numFmtId="0" fontId="13" fillId="0" borderId="19" xfId="6" applyFont="1" applyBorder="1" applyAlignment="1" applyProtection="1">
      <alignment horizontal="center" vertical="center" shrinkToFit="1"/>
    </xf>
    <xf numFmtId="0" fontId="13" fillId="7" borderId="5" xfId="0" applyFont="1" applyFill="1" applyBorder="1" applyAlignment="1">
      <alignment horizontal="left"/>
    </xf>
    <xf numFmtId="164" fontId="28" fillId="0" borderId="1" xfId="0" applyNumberFormat="1" applyFont="1" applyFill="1" applyBorder="1" applyAlignment="1">
      <alignment horizontal="center" vertical="center"/>
    </xf>
    <xf numFmtId="164" fontId="28" fillId="0" borderId="13" xfId="0" applyNumberFormat="1" applyFont="1" applyFill="1" applyBorder="1" applyAlignment="1">
      <alignment horizontal="center"/>
    </xf>
    <xf numFmtId="164" fontId="13" fillId="0" borderId="1" xfId="0" applyNumberFormat="1" applyFont="1" applyFill="1" applyBorder="1" applyAlignment="1">
      <alignment horizontal="center" vertical="center"/>
    </xf>
    <xf numFmtId="164" fontId="28" fillId="0" borderId="20" xfId="0" applyNumberFormat="1" applyFont="1" applyFill="1" applyBorder="1" applyAlignment="1">
      <alignment horizontal="center" vertical="center"/>
    </xf>
    <xf numFmtId="0" fontId="15" fillId="0" borderId="5" xfId="0" applyFont="1" applyBorder="1">
      <alignment vertical="center"/>
    </xf>
    <xf numFmtId="0" fontId="1" fillId="0" borderId="6" xfId="3" applyFont="1" applyBorder="1" applyAlignment="1" applyProtection="1"/>
    <xf numFmtId="0" fontId="29" fillId="0" borderId="3" xfId="2" applyFont="1" applyBorder="1" applyAlignment="1" applyProtection="1"/>
    <xf numFmtId="0" fontId="31" fillId="0" borderId="0" xfId="4" applyFont="1" applyBorder="1" applyAlignment="1" applyProtection="1">
      <alignment horizontal="right"/>
    </xf>
    <xf numFmtId="0" fontId="20" fillId="0" borderId="0" xfId="0" applyFont="1" applyBorder="1" applyAlignment="1">
      <alignment horizontal="right"/>
    </xf>
    <xf numFmtId="2" fontId="27" fillId="0" borderId="0" xfId="4" applyNumberFormat="1" applyFont="1" applyBorder="1" applyAlignment="1" applyProtection="1">
      <alignment horizontal="center"/>
    </xf>
    <xf numFmtId="0" fontId="28" fillId="0" borderId="0" xfId="0" applyFont="1" applyAlignment="1"/>
    <xf numFmtId="0" fontId="28" fillId="0" borderId="0" xfId="0" applyFont="1" applyAlignment="1">
      <alignment horizontal="left"/>
    </xf>
    <xf numFmtId="0" fontId="28" fillId="0" borderId="0" xfId="0" applyFont="1" applyAlignment="1">
      <alignment horizontal="center"/>
    </xf>
    <xf numFmtId="0" fontId="20" fillId="0" borderId="0" xfId="0" applyFont="1" applyBorder="1" applyAlignment="1"/>
    <xf numFmtId="0" fontId="35" fillId="0" borderId="9" xfId="4" applyFont="1" applyBorder="1" applyAlignment="1" applyProtection="1">
      <alignment horizontal="center" vertical="center"/>
    </xf>
    <xf numFmtId="0" fontId="20" fillId="0" borderId="5" xfId="6" applyFont="1" applyBorder="1" applyAlignment="1" applyProtection="1">
      <alignment horizontal="center" vertical="center"/>
    </xf>
    <xf numFmtId="0" fontId="20" fillId="0" borderId="1" xfId="6" applyFont="1" applyBorder="1" applyAlignment="1" applyProtection="1">
      <alignment horizontal="center" vertical="center"/>
    </xf>
    <xf numFmtId="164" fontId="28" fillId="0" borderId="13" xfId="0" applyNumberFormat="1" applyFont="1" applyBorder="1" applyAlignment="1">
      <alignment horizontal="center" vertical="center"/>
    </xf>
    <xf numFmtId="0" fontId="20" fillId="0" borderId="15" xfId="6" applyFont="1" applyBorder="1" applyAlignment="1" applyProtection="1">
      <alignment horizontal="center" vertical="center"/>
    </xf>
    <xf numFmtId="164" fontId="28" fillId="0" borderId="20" xfId="0" applyNumberFormat="1" applyFont="1" applyBorder="1" applyAlignment="1">
      <alignment horizontal="center"/>
    </xf>
    <xf numFmtId="0" fontId="28" fillId="0" borderId="0" xfId="4" applyFont="1" applyAlignment="1" applyProtection="1"/>
    <xf numFmtId="0" fontId="11" fillId="0" borderId="0" xfId="4" applyFont="1" applyBorder="1" applyAlignment="1" applyProtection="1"/>
    <xf numFmtId="0" fontId="13" fillId="0" borderId="2" xfId="0" applyFont="1" applyBorder="1" applyAlignment="1"/>
    <xf numFmtId="164" fontId="28" fillId="0" borderId="1" xfId="0" applyNumberFormat="1" applyFont="1" applyBorder="1" applyAlignment="1">
      <alignment horizontal="center"/>
    </xf>
    <xf numFmtId="49" fontId="13" fillId="3" borderId="1" xfId="0" applyNumberFormat="1" applyFont="1" applyFill="1" applyBorder="1" applyAlignment="1">
      <alignment horizontal="center" vertical="center"/>
    </xf>
    <xf numFmtId="0" fontId="20" fillId="3" borderId="1" xfId="0" applyFont="1" applyFill="1" applyBorder="1" applyAlignment="1">
      <alignment horizontal="center" vertical="center" wrapText="1"/>
    </xf>
    <xf numFmtId="0" fontId="43" fillId="0" borderId="5" xfId="0" applyFont="1" applyBorder="1" applyAlignment="1"/>
    <xf numFmtId="0" fontId="15" fillId="3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10" fillId="0" borderId="0" xfId="0" applyFont="1">
      <alignment vertical="center"/>
    </xf>
    <xf numFmtId="0" fontId="4" fillId="0" borderId="4" xfId="0" applyFont="1" applyBorder="1">
      <alignment vertical="center"/>
    </xf>
    <xf numFmtId="0" fontId="11" fillId="0" borderId="0" xfId="0" applyFont="1">
      <alignment vertical="center"/>
    </xf>
    <xf numFmtId="0" fontId="15" fillId="0" borderId="1" xfId="0" applyFont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7" fillId="8" borderId="1" xfId="0" applyFont="1" applyFill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4" fillId="0" borderId="0" xfId="0" applyFont="1" applyAlignment="1">
      <alignment horizontal="center"/>
    </xf>
    <xf numFmtId="0" fontId="15" fillId="0" borderId="20" xfId="0" applyFont="1" applyBorder="1" applyAlignment="1">
      <alignment horizontal="center" vertical="center"/>
    </xf>
    <xf numFmtId="0" fontId="24" fillId="8" borderId="2" xfId="0" applyFont="1" applyFill="1" applyBorder="1" applyAlignment="1">
      <alignment horizontal="left" vertical="center"/>
    </xf>
    <xf numFmtId="0" fontId="24" fillId="8" borderId="6" xfId="0" applyFont="1" applyFill="1" applyBorder="1" applyAlignment="1">
      <alignment horizontal="left" vertical="center"/>
    </xf>
    <xf numFmtId="0" fontId="13" fillId="9" borderId="3" xfId="0" applyFont="1" applyFill="1" applyBorder="1">
      <alignment vertical="center"/>
    </xf>
    <xf numFmtId="0" fontId="13" fillId="9" borderId="1" xfId="0" applyFont="1" applyFill="1" applyBorder="1" applyAlignment="1">
      <alignment horizontal="center" vertical="center"/>
    </xf>
    <xf numFmtId="0" fontId="24" fillId="9" borderId="1" xfId="0" applyFont="1" applyFill="1" applyBorder="1" applyAlignment="1">
      <alignment horizontal="center" vertical="center"/>
    </xf>
    <xf numFmtId="0" fontId="13" fillId="9" borderId="1" xfId="7" applyFont="1" applyFill="1" applyBorder="1" applyAlignment="1" applyProtection="1">
      <alignment horizontal="center" vertical="center"/>
    </xf>
    <xf numFmtId="2" fontId="13" fillId="0" borderId="1" xfId="0" applyNumberFormat="1" applyFont="1" applyBorder="1" applyAlignment="1">
      <alignment horizontal="center" vertical="center"/>
    </xf>
    <xf numFmtId="0" fontId="24" fillId="9" borderId="27" xfId="0" applyFont="1" applyFill="1" applyBorder="1" applyAlignment="1">
      <alignment horizontal="left" vertical="center"/>
    </xf>
    <xf numFmtId="0" fontId="24" fillId="9" borderId="28" xfId="0" applyFont="1" applyFill="1" applyBorder="1" applyAlignment="1">
      <alignment horizontal="left" vertical="center"/>
    </xf>
    <xf numFmtId="0" fontId="14" fillId="0" borderId="29" xfId="0" applyFont="1" applyBorder="1">
      <alignment vertical="center"/>
    </xf>
    <xf numFmtId="0" fontId="20" fillId="9" borderId="1" xfId="7" applyFont="1" applyFill="1" applyBorder="1" applyAlignment="1" applyProtection="1">
      <alignment horizontal="center" vertical="center"/>
    </xf>
    <xf numFmtId="164" fontId="13" fillId="0" borderId="1" xfId="0" applyNumberFormat="1" applyFont="1" applyBorder="1" applyAlignment="1">
      <alignment horizontal="center" vertical="center"/>
    </xf>
    <xf numFmtId="0" fontId="24" fillId="0" borderId="1" xfId="0" applyFont="1" applyFill="1" applyBorder="1" applyAlignment="1">
      <alignment horizontal="center" vertical="center"/>
    </xf>
    <xf numFmtId="0" fontId="24" fillId="9" borderId="2" xfId="0" applyFont="1" applyFill="1" applyBorder="1" applyAlignment="1">
      <alignment horizontal="left" vertical="center"/>
    </xf>
    <xf numFmtId="0" fontId="24" fillId="9" borderId="6" xfId="0" applyFont="1" applyFill="1" applyBorder="1" applyAlignment="1">
      <alignment horizontal="left" vertical="center"/>
    </xf>
    <xf numFmtId="0" fontId="14" fillId="0" borderId="3" xfId="0" applyFont="1" applyBorder="1">
      <alignment vertical="center"/>
    </xf>
    <xf numFmtId="164" fontId="13" fillId="0" borderId="0" xfId="0" applyNumberFormat="1" applyFont="1" applyAlignment="1"/>
    <xf numFmtId="164" fontId="11" fillId="0" borderId="0" xfId="0" applyNumberFormat="1" applyFont="1" applyAlignment="1">
      <alignment horizontal="center"/>
    </xf>
    <xf numFmtId="164" fontId="15" fillId="0" borderId="0" xfId="0" applyNumberFormat="1" applyFont="1" applyAlignment="1"/>
    <xf numFmtId="0" fontId="13" fillId="0" borderId="1" xfId="0" applyFont="1" applyFill="1" applyBorder="1" applyAlignment="1">
      <alignment horizontal="center" vertical="center"/>
    </xf>
    <xf numFmtId="164" fontId="21" fillId="0" borderId="0" xfId="0" applyNumberFormat="1" applyFont="1" applyAlignment="1"/>
    <xf numFmtId="0" fontId="7" fillId="0" borderId="1" xfId="0" applyFont="1" applyFill="1" applyBorder="1" applyAlignment="1">
      <alignment horizontal="center" vertical="center"/>
    </xf>
    <xf numFmtId="0" fontId="44" fillId="9" borderId="27" xfId="0" applyFont="1" applyFill="1" applyBorder="1" applyAlignment="1">
      <alignment horizontal="left" vertical="center"/>
    </xf>
    <xf numFmtId="0" fontId="15" fillId="9" borderId="1" xfId="7" applyFont="1" applyFill="1" applyBorder="1" applyAlignment="1" applyProtection="1">
      <alignment horizontal="center" vertical="center"/>
    </xf>
    <xf numFmtId="0" fontId="45" fillId="0" borderId="0" xfId="8" applyFont="1" applyAlignment="1" applyProtection="1"/>
    <xf numFmtId="0" fontId="20" fillId="0" borderId="0" xfId="8" applyFont="1" applyAlignment="1" applyProtection="1"/>
    <xf numFmtId="0" fontId="3" fillId="0" borderId="0" xfId="0" applyFont="1">
      <alignment vertical="center"/>
    </xf>
    <xf numFmtId="0" fontId="20" fillId="0" borderId="0" xfId="8" applyFont="1" applyAlignment="1" applyProtection="1">
      <alignment vertical="center"/>
    </xf>
    <xf numFmtId="0" fontId="20" fillId="0" borderId="0" xfId="8" applyFont="1" applyAlignment="1" applyProtection="1">
      <alignment horizontal="center" vertical="center"/>
    </xf>
    <xf numFmtId="0" fontId="36" fillId="0" borderId="0" xfId="8" applyFont="1" applyAlignment="1" applyProtection="1">
      <alignment horizontal="center"/>
    </xf>
    <xf numFmtId="0" fontId="31" fillId="0" borderId="0" xfId="8" applyFont="1" applyAlignment="1" applyProtection="1">
      <alignment horizontal="center"/>
    </xf>
    <xf numFmtId="0" fontId="27" fillId="0" borderId="0" xfId="8" applyFont="1" applyAlignment="1" applyProtection="1"/>
    <xf numFmtId="0" fontId="46" fillId="0" borderId="0" xfId="8" applyFont="1" applyAlignment="1" applyProtection="1">
      <alignment vertical="center"/>
    </xf>
    <xf numFmtId="0" fontId="31" fillId="0" borderId="0" xfId="8" applyFont="1" applyAlignment="1" applyProtection="1">
      <alignment vertical="center"/>
    </xf>
    <xf numFmtId="0" fontId="31" fillId="0" borderId="1" xfId="8" applyFont="1" applyBorder="1" applyAlignment="1" applyProtection="1">
      <alignment horizontal="center" vertical="center"/>
    </xf>
    <xf numFmtId="0" fontId="31" fillId="0" borderId="1" xfId="8" applyFont="1" applyFill="1" applyBorder="1" applyAlignment="1" applyProtection="1">
      <alignment horizontal="center"/>
    </xf>
    <xf numFmtId="0" fontId="28" fillId="0" borderId="1" xfId="8" applyFont="1" applyFill="1" applyBorder="1" applyAlignment="1" applyProtection="1">
      <alignment horizontal="center" vertical="center"/>
    </xf>
    <xf numFmtId="0" fontId="28" fillId="0" borderId="1" xfId="8" applyFont="1" applyFill="1" applyBorder="1" applyAlignment="1" applyProtection="1">
      <alignment horizontal="center"/>
    </xf>
    <xf numFmtId="0" fontId="31" fillId="0" borderId="0" xfId="8" applyFont="1" applyAlignment="1" applyProtection="1"/>
    <xf numFmtId="0" fontId="20" fillId="0" borderId="1" xfId="8" applyFont="1" applyBorder="1" applyAlignment="1" applyProtection="1">
      <alignment horizontal="center"/>
    </xf>
    <xf numFmtId="0" fontId="20" fillId="0" borderId="31" xfId="8" applyFont="1" applyBorder="1" applyAlignment="1" applyProtection="1">
      <alignment horizontal="center"/>
    </xf>
    <xf numFmtId="0" fontId="20" fillId="0" borderId="6" xfId="8" applyFont="1" applyBorder="1" applyAlignment="1" applyProtection="1">
      <alignment horizontal="center"/>
    </xf>
    <xf numFmtId="0" fontId="20" fillId="0" borderId="3" xfId="8" applyFont="1" applyBorder="1" applyAlignment="1" applyProtection="1">
      <alignment horizontal="center"/>
    </xf>
    <xf numFmtId="0" fontId="20" fillId="0" borderId="0" xfId="8" applyFont="1" applyAlignment="1" applyProtection="1">
      <alignment horizontal="center"/>
    </xf>
    <xf numFmtId="0" fontId="18" fillId="0" borderId="0" xfId="8" applyFont="1" applyAlignment="1" applyProtection="1">
      <alignment horizontal="center"/>
    </xf>
    <xf numFmtId="0" fontId="20" fillId="0" borderId="0" xfId="8" applyFont="1" applyFill="1" applyAlignment="1" applyProtection="1"/>
    <xf numFmtId="0" fontId="35" fillId="0" borderId="0" xfId="8" applyFont="1" applyFill="1" applyAlignment="1" applyProtection="1">
      <alignment horizontal="center"/>
    </xf>
    <xf numFmtId="0" fontId="35" fillId="0" borderId="0" xfId="8" applyFont="1" applyAlignment="1" applyProtection="1">
      <alignment horizontal="center"/>
    </xf>
    <xf numFmtId="0" fontId="31" fillId="0" borderId="1" xfId="8" applyFont="1" applyBorder="1" applyAlignment="1" applyProtection="1">
      <alignment horizontal="center" vertical="center" wrapText="1"/>
    </xf>
    <xf numFmtId="0" fontId="31" fillId="0" borderId="1" xfId="8" applyFont="1" applyBorder="1" applyAlignment="1" applyProtection="1">
      <alignment horizontal="center" vertical="center"/>
    </xf>
    <xf numFmtId="0" fontId="47" fillId="0" borderId="1" xfId="9" applyFont="1" applyBorder="1" applyAlignment="1" applyProtection="1">
      <alignment horizontal="center" vertical="center" wrapText="1"/>
    </xf>
    <xf numFmtId="0" fontId="31" fillId="0" borderId="1" xfId="8" applyFont="1" applyFill="1" applyBorder="1" applyAlignment="1" applyProtection="1">
      <alignment horizontal="center" vertical="center" wrapText="1"/>
    </xf>
    <xf numFmtId="0" fontId="11" fillId="0" borderId="1" xfId="8" applyFont="1" applyFill="1" applyBorder="1" applyAlignment="1" applyProtection="1">
      <alignment horizontal="center" vertical="center" wrapText="1"/>
    </xf>
    <xf numFmtId="0" fontId="49" fillId="0" borderId="0" xfId="8" applyFont="1" applyAlignment="1" applyProtection="1">
      <alignment horizontal="left"/>
    </xf>
    <xf numFmtId="0" fontId="18" fillId="0" borderId="31" xfId="8" applyFont="1" applyBorder="1" applyAlignment="1" applyProtection="1"/>
    <xf numFmtId="0" fontId="45" fillId="0" borderId="0" xfId="8" applyFont="1" applyBorder="1" applyAlignment="1" applyProtection="1"/>
    <xf numFmtId="0" fontId="44" fillId="0" borderId="0" xfId="8" applyFont="1" applyBorder="1" applyAlignment="1" applyProtection="1">
      <alignment horizontal="left"/>
    </xf>
    <xf numFmtId="0" fontId="20" fillId="0" borderId="0" xfId="8" applyFont="1" applyBorder="1" applyAlignment="1" applyProtection="1">
      <alignment horizontal="center" vertical="center"/>
    </xf>
    <xf numFmtId="165" fontId="20" fillId="0" borderId="4" xfId="8" applyNumberFormat="1" applyFont="1" applyBorder="1" applyAlignment="1" applyProtection="1">
      <alignment horizontal="center" vertical="center"/>
    </xf>
    <xf numFmtId="165" fontId="20" fillId="0" borderId="4" xfId="8" applyNumberFormat="1" applyFont="1" applyFill="1" applyBorder="1" applyAlignment="1" applyProtection="1">
      <alignment horizontal="center" vertical="center"/>
    </xf>
    <xf numFmtId="0" fontId="20" fillId="0" borderId="4" xfId="8" applyFont="1" applyFill="1" applyBorder="1" applyAlignment="1" applyProtection="1">
      <alignment horizontal="center" vertical="center"/>
    </xf>
    <xf numFmtId="0" fontId="20" fillId="0" borderId="0" xfId="8" applyFont="1" applyFill="1" applyBorder="1" applyAlignment="1" applyProtection="1">
      <alignment horizontal="center" vertical="center"/>
    </xf>
    <xf numFmtId="0" fontId="44" fillId="0" borderId="30" xfId="8" applyFont="1" applyFill="1" applyBorder="1" applyAlignment="1" applyProtection="1">
      <alignment horizontal="left" vertical="center"/>
    </xf>
    <xf numFmtId="0" fontId="18" fillId="0" borderId="1" xfId="0" applyFont="1" applyBorder="1" applyAlignment="1">
      <alignment horizontal="center" vertical="center"/>
    </xf>
    <xf numFmtId="0" fontId="50" fillId="3" borderId="2" xfId="3" applyFont="1" applyFill="1" applyBorder="1" applyAlignment="1" applyProtection="1">
      <alignment horizontal="left" vertical="center"/>
    </xf>
    <xf numFmtId="0" fontId="50" fillId="3" borderId="3" xfId="8" applyFont="1" applyFill="1" applyBorder="1" applyAlignment="1" applyProtection="1"/>
    <xf numFmtId="0" fontId="50" fillId="3" borderId="1" xfId="3" applyFont="1" applyFill="1" applyBorder="1" applyAlignment="1" applyProtection="1">
      <alignment horizontal="center" vertical="center"/>
    </xf>
    <xf numFmtId="4" fontId="50" fillId="0" borderId="7" xfId="8" applyNumberFormat="1" applyFont="1" applyBorder="1" applyAlignment="1" applyProtection="1">
      <alignment horizontal="center" vertical="center"/>
    </xf>
    <xf numFmtId="4" fontId="50" fillId="0" borderId="13" xfId="8" applyNumberFormat="1" applyFont="1" applyBorder="1" applyAlignment="1" applyProtection="1">
      <alignment horizontal="center" vertical="center"/>
    </xf>
    <xf numFmtId="4" fontId="50" fillId="0" borderId="13" xfId="8" applyNumberFormat="1" applyFont="1" applyFill="1" applyBorder="1" applyAlignment="1" applyProtection="1">
      <alignment horizontal="center" vertical="center"/>
    </xf>
    <xf numFmtId="0" fontId="50" fillId="0" borderId="13" xfId="8" applyFont="1" applyFill="1" applyBorder="1" applyAlignment="1" applyProtection="1">
      <alignment horizontal="center" vertical="center"/>
    </xf>
    <xf numFmtId="0" fontId="3" fillId="0" borderId="5" xfId="8" applyFont="1" applyFill="1" applyBorder="1" applyAlignment="1" applyProtection="1">
      <alignment horizontal="center" vertical="center"/>
    </xf>
    <xf numFmtId="0" fontId="50" fillId="0" borderId="2" xfId="3" applyFont="1" applyFill="1" applyBorder="1" applyAlignment="1" applyProtection="1">
      <alignment horizontal="left" vertical="center"/>
    </xf>
    <xf numFmtId="0" fontId="50" fillId="0" borderId="3" xfId="8" applyFont="1" applyFill="1" applyBorder="1" applyAlignment="1" applyProtection="1"/>
    <xf numFmtId="4" fontId="50" fillId="0" borderId="7" xfId="8" applyNumberFormat="1" applyFont="1" applyFill="1" applyBorder="1" applyAlignment="1" applyProtection="1">
      <alignment horizontal="center" vertical="center"/>
    </xf>
    <xf numFmtId="0" fontId="44" fillId="0" borderId="2" xfId="3" applyFont="1" applyFill="1" applyBorder="1" applyAlignment="1" applyProtection="1">
      <alignment horizontal="left" vertical="center"/>
    </xf>
    <xf numFmtId="0" fontId="44" fillId="0" borderId="1" xfId="8" applyFont="1" applyBorder="1" applyAlignment="1" applyProtection="1">
      <alignment horizontal="center"/>
    </xf>
    <xf numFmtId="0" fontId="20" fillId="0" borderId="2" xfId="8" applyFont="1" applyBorder="1" applyAlignment="1" applyProtection="1"/>
    <xf numFmtId="0" fontId="44" fillId="0" borderId="3" xfId="8" applyFont="1" applyBorder="1" applyAlignment="1" applyProtection="1"/>
    <xf numFmtId="0" fontId="20" fillId="0" borderId="1" xfId="8" applyFont="1" applyBorder="1" applyAlignment="1" applyProtection="1">
      <alignment horizontal="center" vertical="center"/>
    </xf>
    <xf numFmtId="0" fontId="20" fillId="0" borderId="1" xfId="8" applyFont="1" applyBorder="1" applyAlignment="1" applyProtection="1">
      <alignment horizontal="center" vertical="center" wrapText="1"/>
    </xf>
    <xf numFmtId="0" fontId="44" fillId="0" borderId="2" xfId="8" applyFont="1" applyBorder="1" applyAlignment="1" applyProtection="1">
      <alignment horizontal="center" vertical="center"/>
    </xf>
    <xf numFmtId="165" fontId="45" fillId="0" borderId="1" xfId="8" applyNumberFormat="1" applyFont="1" applyBorder="1" applyAlignment="1" applyProtection="1">
      <alignment horizontal="center"/>
    </xf>
    <xf numFmtId="165" fontId="45" fillId="0" borderId="1" xfId="8" applyNumberFormat="1" applyFont="1" applyBorder="1" applyAlignment="1" applyProtection="1">
      <alignment horizontal="center" vertical="center"/>
    </xf>
    <xf numFmtId="165" fontId="45" fillId="0" borderId="1" xfId="8" applyNumberFormat="1" applyFont="1" applyFill="1" applyBorder="1" applyAlignment="1" applyProtection="1">
      <alignment horizontal="center" vertical="center"/>
    </xf>
    <xf numFmtId="0" fontId="45" fillId="0" borderId="1" xfId="8" applyFont="1" applyFill="1" applyBorder="1" applyAlignment="1" applyProtection="1">
      <alignment horizontal="center" vertical="center"/>
    </xf>
    <xf numFmtId="0" fontId="31" fillId="0" borderId="1" xfId="8" applyFont="1" applyFill="1" applyBorder="1" applyAlignment="1" applyProtection="1">
      <alignment horizontal="center" vertical="center"/>
    </xf>
    <xf numFmtId="0" fontId="44" fillId="0" borderId="2" xfId="8" applyFont="1" applyFill="1" applyBorder="1" applyAlignment="1" applyProtection="1">
      <alignment horizontal="left" vertical="center"/>
    </xf>
    <xf numFmtId="0" fontId="45" fillId="0" borderId="3" xfId="8" applyFont="1" applyFill="1" applyBorder="1" applyAlignment="1" applyProtection="1"/>
    <xf numFmtId="164" fontId="20" fillId="0" borderId="2" xfId="8" applyNumberFormat="1" applyFont="1" applyBorder="1" applyAlignment="1" applyProtection="1">
      <alignment horizontal="center" vertical="center"/>
    </xf>
    <xf numFmtId="165" fontId="28" fillId="0" borderId="1" xfId="8" applyNumberFormat="1" applyFont="1" applyBorder="1" applyAlignment="1" applyProtection="1">
      <alignment horizontal="center" vertical="center"/>
    </xf>
    <xf numFmtId="165" fontId="28" fillId="0" borderId="1" xfId="8" applyNumberFormat="1" applyFont="1" applyFill="1" applyBorder="1" applyAlignment="1" applyProtection="1">
      <alignment horizontal="center" vertical="center" wrapText="1"/>
    </xf>
    <xf numFmtId="0" fontId="44" fillId="0" borderId="20" xfId="8" applyFont="1" applyBorder="1" applyAlignment="1" applyProtection="1">
      <alignment horizontal="center"/>
    </xf>
    <xf numFmtId="0" fontId="20" fillId="0" borderId="27" xfId="8" applyFont="1" applyBorder="1" applyAlignment="1" applyProtection="1"/>
    <xf numFmtId="0" fontId="44" fillId="0" borderId="29" xfId="8" applyFont="1" applyBorder="1" applyAlignment="1" applyProtection="1"/>
    <xf numFmtId="0" fontId="20" fillId="0" borderId="20" xfId="8" applyFont="1" applyBorder="1" applyAlignment="1" applyProtection="1">
      <alignment horizontal="center" vertical="center"/>
    </xf>
    <xf numFmtId="0" fontId="20" fillId="0" borderId="20" xfId="8" applyFont="1" applyBorder="1" applyAlignment="1" applyProtection="1">
      <alignment horizontal="center" vertical="center" wrapText="1"/>
    </xf>
    <xf numFmtId="0" fontId="44" fillId="0" borderId="27" xfId="8" applyFont="1" applyBorder="1" applyAlignment="1" applyProtection="1">
      <alignment horizontal="center" vertical="center"/>
    </xf>
    <xf numFmtId="165" fontId="45" fillId="0" borderId="20" xfId="8" applyNumberFormat="1" applyFont="1" applyBorder="1" applyAlignment="1" applyProtection="1">
      <alignment horizontal="center"/>
    </xf>
    <xf numFmtId="165" fontId="45" fillId="0" borderId="20" xfId="8" applyNumberFormat="1" applyFont="1" applyBorder="1" applyAlignment="1" applyProtection="1">
      <alignment horizontal="center" vertical="center"/>
    </xf>
    <xf numFmtId="165" fontId="45" fillId="0" borderId="20" xfId="8" applyNumberFormat="1" applyFont="1" applyFill="1" applyBorder="1" applyAlignment="1" applyProtection="1">
      <alignment horizontal="center" vertical="center"/>
    </xf>
    <xf numFmtId="0" fontId="45" fillId="0" borderId="20" xfId="8" applyFont="1" applyFill="1" applyBorder="1" applyAlignment="1" applyProtection="1">
      <alignment horizontal="center" vertical="center"/>
    </xf>
    <xf numFmtId="0" fontId="31" fillId="0" borderId="20" xfId="8" applyFont="1" applyFill="1" applyBorder="1" applyAlignment="1" applyProtection="1">
      <alignment horizontal="center" vertical="center"/>
    </xf>
    <xf numFmtId="0" fontId="44" fillId="0" borderId="27" xfId="8" applyFont="1" applyFill="1" applyBorder="1" applyAlignment="1" applyProtection="1">
      <alignment horizontal="left" vertical="center"/>
    </xf>
    <xf numFmtId="0" fontId="45" fillId="0" borderId="29" xfId="8" applyFont="1" applyFill="1" applyBorder="1" applyAlignment="1" applyProtection="1"/>
    <xf numFmtId="0" fontId="28" fillId="0" borderId="0" xfId="8" applyFont="1" applyAlignment="1" applyProtection="1"/>
    <xf numFmtId="0" fontId="18" fillId="0" borderId="0" xfId="8" applyFont="1" applyAlignment="1" applyProtection="1"/>
    <xf numFmtId="0" fontId="31" fillId="0" borderId="1" xfId="8" applyFont="1" applyBorder="1" applyAlignment="1" applyProtection="1">
      <alignment horizontal="center"/>
    </xf>
    <xf numFmtId="0" fontId="28" fillId="0" borderId="1" xfId="8" applyFont="1" applyBorder="1" applyAlignment="1" applyProtection="1">
      <alignment horizontal="center" vertical="center"/>
    </xf>
    <xf numFmtId="0" fontId="28" fillId="0" borderId="1" xfId="8" applyFont="1" applyBorder="1" applyAlignment="1" applyProtection="1">
      <alignment horizontal="center"/>
    </xf>
    <xf numFmtId="4" fontId="50" fillId="0" borderId="7" xfId="8" applyNumberFormat="1" applyFont="1" applyBorder="1" applyAlignment="1" applyProtection="1">
      <alignment horizontal="center"/>
    </xf>
    <xf numFmtId="49" fontId="50" fillId="0" borderId="13" xfId="8" applyNumberFormat="1" applyFont="1" applyFill="1" applyBorder="1" applyAlignment="1" applyProtection="1">
      <alignment horizontal="center" vertical="center"/>
    </xf>
    <xf numFmtId="0" fontId="45" fillId="3" borderId="1" xfId="3" applyFont="1" applyFill="1" applyBorder="1" applyAlignment="1" applyProtection="1">
      <alignment horizontal="center" vertical="center"/>
    </xf>
    <xf numFmtId="0" fontId="50" fillId="0" borderId="1" xfId="3" applyFont="1" applyFill="1" applyBorder="1" applyAlignment="1" applyProtection="1">
      <alignment horizontal="center" vertical="center"/>
    </xf>
    <xf numFmtId="0" fontId="45" fillId="0" borderId="1" xfId="8" applyFont="1" applyBorder="1" applyAlignment="1" applyProtection="1">
      <alignment horizontal="center" vertical="center"/>
    </xf>
    <xf numFmtId="0" fontId="44" fillId="0" borderId="2" xfId="8" applyFont="1" applyBorder="1" applyAlignment="1" applyProtection="1">
      <alignment horizontal="left" vertical="center"/>
    </xf>
    <xf numFmtId="0" fontId="45" fillId="0" borderId="3" xfId="8" applyFont="1" applyBorder="1" applyAlignment="1" applyProtection="1"/>
    <xf numFmtId="165" fontId="28" fillId="0" borderId="1" xfId="8" applyNumberFormat="1" applyFont="1" applyBorder="1" applyAlignment="1" applyProtection="1">
      <alignment horizontal="center" vertical="center" wrapText="1"/>
    </xf>
    <xf numFmtId="0" fontId="45" fillId="0" borderId="20" xfId="8" applyFont="1" applyBorder="1" applyAlignment="1" applyProtection="1">
      <alignment horizontal="center" vertical="center"/>
    </xf>
    <xf numFmtId="0" fontId="31" fillId="0" borderId="20" xfId="8" applyFont="1" applyBorder="1" applyAlignment="1" applyProtection="1">
      <alignment horizontal="center" vertical="center"/>
    </xf>
    <xf numFmtId="0" fontId="44" fillId="0" borderId="27" xfId="8" applyFont="1" applyBorder="1" applyAlignment="1" applyProtection="1">
      <alignment horizontal="left" vertical="center"/>
    </xf>
    <xf numFmtId="0" fontId="45" fillId="0" borderId="29" xfId="8" applyFont="1" applyBorder="1" applyAlignment="1" applyProtection="1"/>
    <xf numFmtId="0" fontId="11" fillId="0" borderId="1" xfId="8" applyFont="1" applyBorder="1" applyAlignment="1" applyProtection="1">
      <alignment horizontal="center" vertical="center" wrapText="1"/>
    </xf>
    <xf numFmtId="0" fontId="20" fillId="0" borderId="4" xfId="8" applyFont="1" applyBorder="1" applyAlignment="1" applyProtection="1">
      <alignment horizontal="center" vertical="center"/>
    </xf>
    <xf numFmtId="0" fontId="44" fillId="0" borderId="30" xfId="8" applyFont="1" applyBorder="1" applyAlignment="1" applyProtection="1">
      <alignment horizontal="left" vertical="center"/>
    </xf>
    <xf numFmtId="0" fontId="13" fillId="3" borderId="33" xfId="3" applyFont="1" applyFill="1" applyBorder="1" applyAlignment="1" applyProtection="1">
      <alignment horizontal="left" vertical="center"/>
    </xf>
    <xf numFmtId="0" fontId="13" fillId="3" borderId="34" xfId="3" applyFont="1" applyFill="1" applyBorder="1" applyAlignment="1" applyProtection="1">
      <alignment horizontal="left" vertical="center"/>
    </xf>
    <xf numFmtId="0" fontId="13" fillId="3" borderId="34" xfId="3" applyFont="1" applyFill="1" applyBorder="1" applyAlignment="1" applyProtection="1">
      <alignment horizontal="center" vertical="center"/>
    </xf>
    <xf numFmtId="0" fontId="13" fillId="3" borderId="12" xfId="3" applyFont="1" applyFill="1" applyBorder="1" applyAlignment="1" applyProtection="1">
      <alignment horizontal="center" vertical="center"/>
    </xf>
    <xf numFmtId="0" fontId="51" fillId="0" borderId="12" xfId="9" applyFont="1" applyBorder="1" applyAlignment="1" applyProtection="1">
      <alignment horizontal="center" vertical="center" wrapText="1"/>
    </xf>
    <xf numFmtId="0" fontId="13" fillId="3" borderId="33" xfId="3" applyFont="1" applyFill="1" applyBorder="1" applyAlignment="1" applyProtection="1">
      <alignment vertical="center"/>
    </xf>
    <xf numFmtId="0" fontId="52" fillId="0" borderId="35" xfId="0" applyFont="1" applyBorder="1" applyAlignment="1"/>
    <xf numFmtId="0" fontId="13" fillId="3" borderId="16" xfId="3" applyFont="1" applyFill="1" applyBorder="1" applyAlignment="1" applyProtection="1">
      <alignment horizontal="left" vertical="center"/>
    </xf>
    <xf numFmtId="0" fontId="13" fillId="3" borderId="18" xfId="3" applyFont="1" applyFill="1" applyBorder="1" applyAlignment="1" applyProtection="1">
      <alignment horizontal="left" vertical="center"/>
    </xf>
    <xf numFmtId="0" fontId="13" fillId="3" borderId="18" xfId="3" applyFont="1" applyFill="1" applyBorder="1" applyAlignment="1" applyProtection="1">
      <alignment horizontal="center" vertical="center"/>
    </xf>
    <xf numFmtId="0" fontId="13" fillId="3" borderId="15" xfId="3" applyFont="1" applyFill="1" applyBorder="1" applyAlignment="1" applyProtection="1">
      <alignment horizontal="center" vertical="center"/>
    </xf>
    <xf numFmtId="0" fontId="51" fillId="0" borderId="15" xfId="9" applyFont="1" applyBorder="1" applyAlignment="1" applyProtection="1">
      <alignment horizontal="center" vertical="center" wrapText="1"/>
    </xf>
    <xf numFmtId="0" fontId="13" fillId="3" borderId="16" xfId="3" applyFont="1" applyFill="1" applyBorder="1" applyAlignment="1" applyProtection="1">
      <alignment vertical="center"/>
    </xf>
    <xf numFmtId="0" fontId="52" fillId="0" borderId="21" xfId="0" applyFont="1" applyBorder="1" applyAlignment="1"/>
    <xf numFmtId="0" fontId="28" fillId="3" borderId="16" xfId="3" applyFont="1" applyFill="1" applyBorder="1" applyAlignment="1" applyProtection="1">
      <alignment vertical="center"/>
    </xf>
    <xf numFmtId="165" fontId="50" fillId="0" borderId="1" xfId="8" applyNumberFormat="1" applyFont="1" applyBorder="1" applyAlignment="1" applyProtection="1">
      <alignment horizontal="center"/>
    </xf>
    <xf numFmtId="165" fontId="50" fillId="0" borderId="1" xfId="8" applyNumberFormat="1" applyFont="1" applyBorder="1" applyAlignment="1" applyProtection="1">
      <alignment horizontal="center" vertical="center"/>
    </xf>
    <xf numFmtId="0" fontId="50" fillId="0" borderId="1" xfId="8" applyFont="1" applyFill="1" applyBorder="1" applyAlignment="1" applyProtection="1">
      <alignment horizontal="center" vertical="center"/>
    </xf>
    <xf numFmtId="1" fontId="5" fillId="0" borderId="1" xfId="8" applyNumberFormat="1" applyFont="1" applyBorder="1" applyAlignment="1" applyProtection="1">
      <alignment horizontal="center" vertical="center"/>
    </xf>
    <xf numFmtId="165" fontId="3" fillId="0" borderId="1" xfId="8" applyNumberFormat="1" applyFont="1" applyBorder="1" applyAlignment="1" applyProtection="1">
      <alignment horizontal="center" vertical="center"/>
    </xf>
    <xf numFmtId="165" fontId="3" fillId="0" borderId="1" xfId="8" applyNumberFormat="1" applyFont="1" applyBorder="1" applyAlignment="1" applyProtection="1">
      <alignment horizontal="center" vertical="center" wrapText="1"/>
    </xf>
    <xf numFmtId="0" fontId="3" fillId="0" borderId="1" xfId="8" applyFont="1" applyFill="1" applyBorder="1" applyAlignment="1" applyProtection="1">
      <alignment horizontal="center" vertical="center"/>
    </xf>
    <xf numFmtId="165" fontId="50" fillId="0" borderId="20" xfId="8" applyNumberFormat="1" applyFont="1" applyBorder="1" applyAlignment="1" applyProtection="1">
      <alignment horizontal="center"/>
    </xf>
    <xf numFmtId="165" fontId="50" fillId="0" borderId="20" xfId="8" applyNumberFormat="1" applyFont="1" applyBorder="1" applyAlignment="1" applyProtection="1">
      <alignment horizontal="center" vertical="center"/>
    </xf>
    <xf numFmtId="0" fontId="50" fillId="0" borderId="20" xfId="8" applyFont="1" applyFill="1" applyBorder="1" applyAlignment="1" applyProtection="1">
      <alignment horizontal="center" vertical="center"/>
    </xf>
    <xf numFmtId="1" fontId="5" fillId="0" borderId="20" xfId="8" applyNumberFormat="1" applyFont="1" applyBorder="1" applyAlignment="1" applyProtection="1">
      <alignment horizontal="center" vertical="center"/>
    </xf>
    <xf numFmtId="0" fontId="3" fillId="0" borderId="0" xfId="8" applyFont="1" applyAlignment="1" applyProtection="1"/>
    <xf numFmtId="0" fontId="3" fillId="0" borderId="0" xfId="8" applyFont="1" applyFill="1" applyAlignment="1" applyProtection="1"/>
    <xf numFmtId="1" fontId="3" fillId="0" borderId="0" xfId="8" applyNumberFormat="1" applyFont="1" applyAlignment="1" applyProtection="1"/>
    <xf numFmtId="165" fontId="3" fillId="0" borderId="4" xfId="8" applyNumberFormat="1" applyFont="1" applyBorder="1" applyAlignment="1" applyProtection="1">
      <alignment horizontal="center" vertical="center"/>
    </xf>
    <xf numFmtId="0" fontId="3" fillId="0" borderId="4" xfId="8" applyFont="1" applyFill="1" applyBorder="1" applyAlignment="1" applyProtection="1">
      <alignment horizontal="center" vertical="center"/>
    </xf>
    <xf numFmtId="1" fontId="3" fillId="0" borderId="4" xfId="8" applyNumberFormat="1" applyFont="1" applyBorder="1" applyAlignment="1" applyProtection="1">
      <alignment horizontal="center" vertical="center"/>
    </xf>
    <xf numFmtId="0" fontId="28" fillId="3" borderId="15" xfId="3" applyFont="1" applyFill="1" applyBorder="1" applyAlignment="1" applyProtection="1">
      <alignment horizontal="center" vertical="center"/>
    </xf>
    <xf numFmtId="0" fontId="51" fillId="3" borderId="0" xfId="9" applyFont="1" applyFill="1" applyBorder="1" applyAlignment="1" applyProtection="1">
      <alignment horizontal="center" vertical="center"/>
    </xf>
    <xf numFmtId="0" fontId="13" fillId="3" borderId="0" xfId="3" applyFont="1" applyFill="1" applyBorder="1" applyAlignment="1" applyProtection="1">
      <alignment horizontal="left" vertical="center"/>
    </xf>
    <xf numFmtId="0" fontId="13" fillId="3" borderId="0" xfId="3" applyFont="1" applyFill="1" applyBorder="1" applyAlignment="1" applyProtection="1">
      <alignment horizontal="center" vertical="center"/>
    </xf>
    <xf numFmtId="0" fontId="51" fillId="0" borderId="0" xfId="9" applyFont="1" applyBorder="1" applyAlignment="1" applyProtection="1">
      <alignment horizontal="center" vertical="center" wrapText="1"/>
    </xf>
    <xf numFmtId="164" fontId="53" fillId="0" borderId="0" xfId="0" applyNumberFormat="1" applyFont="1" applyBorder="1" applyAlignment="1">
      <alignment horizontal="center" vertical="center"/>
    </xf>
    <xf numFmtId="1" fontId="53" fillId="0" borderId="0" xfId="0" applyNumberFormat="1" applyFont="1" applyBorder="1" applyAlignment="1">
      <alignment horizontal="center" vertical="center"/>
    </xf>
    <xf numFmtId="0" fontId="13" fillId="3" borderId="0" xfId="3" applyFont="1" applyFill="1" applyBorder="1" applyAlignment="1" applyProtection="1">
      <alignment vertical="center"/>
    </xf>
    <xf numFmtId="0" fontId="52" fillId="0" borderId="0" xfId="0" applyFont="1" applyBorder="1" applyAlignment="1"/>
    <xf numFmtId="0" fontId="26" fillId="0" borderId="0" xfId="0" applyFont="1" applyFill="1" applyAlignment="1"/>
    <xf numFmtId="0" fontId="31" fillId="0" borderId="0" xfId="0" applyFont="1" applyFill="1" applyBorder="1" applyAlignment="1"/>
    <xf numFmtId="0" fontId="31" fillId="0" borderId="0" xfId="0" applyFont="1" applyFill="1" applyAlignment="1"/>
    <xf numFmtId="0" fontId="49" fillId="0" borderId="0" xfId="0" applyFont="1" applyFill="1" applyAlignment="1"/>
    <xf numFmtId="0" fontId="20" fillId="0" borderId="0" xfId="0" applyFont="1" applyFill="1" applyAlignment="1"/>
    <xf numFmtId="0" fontId="46" fillId="0" borderId="0" xfId="0" applyFont="1" applyFill="1" applyBorder="1" applyAlignment="1">
      <alignment horizontal="left"/>
    </xf>
    <xf numFmtId="0" fontId="49" fillId="0" borderId="0" xfId="0" applyFont="1" applyFill="1" applyAlignment="1">
      <alignment horizontal="center"/>
    </xf>
    <xf numFmtId="0" fontId="38" fillId="0" borderId="36" xfId="0" applyFont="1" applyFill="1" applyBorder="1" applyAlignment="1"/>
    <xf numFmtId="0" fontId="38" fillId="0" borderId="0" xfId="0" applyFont="1" applyFill="1" applyBorder="1" applyAlignment="1"/>
    <xf numFmtId="0" fontId="18" fillId="0" borderId="40" xfId="0" applyFont="1" applyFill="1" applyBorder="1" applyAlignment="1">
      <alignment horizontal="center"/>
    </xf>
    <xf numFmtId="0" fontId="18" fillId="0" borderId="2" xfId="1" applyFont="1" applyFill="1" applyBorder="1" applyAlignment="1" applyProtection="1">
      <alignment horizontal="left" vertical="center" wrapText="1"/>
    </xf>
    <xf numFmtId="0" fontId="11" fillId="0" borderId="41" xfId="0" applyFont="1" applyFill="1" applyBorder="1" applyAlignment="1">
      <alignment horizontal="center"/>
    </xf>
    <xf numFmtId="0" fontId="11" fillId="0" borderId="4" xfId="0" applyFont="1" applyFill="1" applyBorder="1" applyAlignment="1">
      <alignment horizontal="center"/>
    </xf>
    <xf numFmtId="0" fontId="20" fillId="0" borderId="4" xfId="0" applyFont="1" applyFill="1" applyBorder="1" applyAlignment="1">
      <alignment horizontal="center"/>
    </xf>
    <xf numFmtId="0" fontId="20" fillId="0" borderId="41" xfId="0" applyFont="1" applyFill="1" applyBorder="1" applyAlignment="1">
      <alignment horizontal="center"/>
    </xf>
    <xf numFmtId="0" fontId="20" fillId="0" borderId="35" xfId="0" applyFont="1" applyFill="1" applyBorder="1" applyAlignment="1">
      <alignment horizontal="center"/>
    </xf>
    <xf numFmtId="0" fontId="20" fillId="0" borderId="42" xfId="0" applyFont="1" applyFill="1" applyBorder="1" applyAlignment="1">
      <alignment horizontal="center"/>
    </xf>
    <xf numFmtId="0" fontId="11" fillId="0" borderId="42" xfId="0" applyFont="1" applyFill="1" applyBorder="1" applyAlignment="1">
      <alignment horizontal="center"/>
    </xf>
    <xf numFmtId="0" fontId="31" fillId="0" borderId="40" xfId="0" applyFont="1" applyFill="1" applyBorder="1" applyAlignment="1">
      <alignment horizontal="center"/>
    </xf>
    <xf numFmtId="0" fontId="31" fillId="0" borderId="42" xfId="0" applyFont="1" applyFill="1" applyBorder="1" applyAlignment="1">
      <alignment horizontal="center"/>
    </xf>
    <xf numFmtId="0" fontId="18" fillId="0" borderId="43" xfId="0" applyFont="1" applyFill="1" applyBorder="1" applyAlignment="1">
      <alignment horizontal="center"/>
    </xf>
    <xf numFmtId="0" fontId="26" fillId="0" borderId="3" xfId="0" applyFont="1" applyFill="1" applyBorder="1" applyAlignment="1"/>
    <xf numFmtId="0" fontId="26" fillId="0" borderId="1" xfId="0" applyFont="1" applyFill="1" applyBorder="1" applyAlignment="1"/>
    <xf numFmtId="0" fontId="26" fillId="0" borderId="2" xfId="0" applyFont="1" applyFill="1" applyBorder="1" applyAlignment="1"/>
    <xf numFmtId="0" fontId="18" fillId="0" borderId="44" xfId="0" applyFont="1" applyFill="1" applyBorder="1" applyAlignment="1">
      <alignment horizontal="center"/>
    </xf>
    <xf numFmtId="0" fontId="11" fillId="0" borderId="45" xfId="0" applyFont="1" applyFill="1" applyBorder="1" applyAlignment="1">
      <alignment horizontal="center"/>
    </xf>
    <xf numFmtId="0" fontId="11" fillId="0" borderId="6" xfId="0" applyFont="1" applyFill="1" applyBorder="1" applyAlignment="1">
      <alignment horizontal="center"/>
    </xf>
    <xf numFmtId="0" fontId="20" fillId="0" borderId="6" xfId="0" applyFont="1" applyFill="1" applyBorder="1" applyAlignment="1">
      <alignment horizontal="center"/>
    </xf>
    <xf numFmtId="0" fontId="20" fillId="0" borderId="45" xfId="0" applyFont="1" applyFill="1" applyBorder="1" applyAlignment="1">
      <alignment horizontal="center"/>
    </xf>
    <xf numFmtId="0" fontId="20" fillId="0" borderId="14" xfId="0" applyFont="1" applyFill="1" applyBorder="1" applyAlignment="1">
      <alignment horizontal="center"/>
    </xf>
    <xf numFmtId="0" fontId="31" fillId="0" borderId="44" xfId="0" applyFont="1" applyFill="1" applyBorder="1" applyAlignment="1">
      <alignment horizontal="center"/>
    </xf>
    <xf numFmtId="0" fontId="20" fillId="0" borderId="44" xfId="0" applyFont="1" applyFill="1" applyBorder="1" applyAlignment="1">
      <alignment horizontal="center"/>
    </xf>
    <xf numFmtId="0" fontId="11" fillId="0" borderId="14" xfId="0" applyFont="1" applyFill="1" applyBorder="1" applyAlignment="1">
      <alignment horizontal="center"/>
    </xf>
    <xf numFmtId="0" fontId="11" fillId="0" borderId="46" xfId="0" applyFont="1" applyFill="1" applyBorder="1" applyAlignment="1">
      <alignment horizontal="center"/>
    </xf>
    <xf numFmtId="0" fontId="20" fillId="0" borderId="46" xfId="0" applyFont="1" applyFill="1" applyBorder="1" applyAlignment="1">
      <alignment horizontal="center"/>
    </xf>
    <xf numFmtId="0" fontId="5" fillId="0" borderId="44" xfId="0" applyFont="1" applyFill="1" applyBorder="1" applyAlignment="1">
      <alignment horizontal="center"/>
    </xf>
    <xf numFmtId="0" fontId="31" fillId="0" borderId="14" xfId="0" applyFont="1" applyFill="1" applyBorder="1" applyAlignment="1">
      <alignment horizontal="center"/>
    </xf>
    <xf numFmtId="0" fontId="18" fillId="0" borderId="23" xfId="0" applyFont="1" applyFill="1" applyBorder="1" applyAlignment="1">
      <alignment horizontal="center"/>
    </xf>
    <xf numFmtId="0" fontId="26" fillId="0" borderId="20" xfId="0" applyFont="1" applyFill="1" applyBorder="1" applyAlignment="1"/>
    <xf numFmtId="0" fontId="26" fillId="0" borderId="27" xfId="0" applyFont="1" applyFill="1" applyBorder="1" applyAlignment="1"/>
    <xf numFmtId="0" fontId="26" fillId="0" borderId="28" xfId="0" applyFont="1" applyFill="1" applyBorder="1" applyAlignment="1"/>
    <xf numFmtId="0" fontId="5" fillId="0" borderId="2" xfId="1" applyFont="1" applyFill="1" applyBorder="1" applyAlignment="1" applyProtection="1">
      <alignment horizontal="left" vertical="center" wrapText="1"/>
    </xf>
    <xf numFmtId="0" fontId="5" fillId="0" borderId="0" xfId="0" applyFont="1" applyFill="1" applyBorder="1" applyAlignment="1">
      <alignment horizontal="center"/>
    </xf>
    <xf numFmtId="0" fontId="21" fillId="0" borderId="0" xfId="0" applyFont="1" applyFill="1" applyAlignment="1"/>
    <xf numFmtId="0" fontId="9" fillId="0" borderId="0" xfId="0" applyFont="1" applyFill="1" applyAlignment="1">
      <alignment horizontal="left"/>
    </xf>
    <xf numFmtId="0" fontId="13" fillId="0" borderId="0" xfId="0" applyFont="1" applyFill="1" applyAlignment="1"/>
    <xf numFmtId="0" fontId="13" fillId="0" borderId="0" xfId="0" applyFont="1" applyFill="1" applyAlignment="1">
      <alignment horizontal="left"/>
    </xf>
    <xf numFmtId="0" fontId="20" fillId="0" borderId="0" xfId="0" applyFont="1">
      <alignment vertical="center"/>
    </xf>
    <xf numFmtId="0" fontId="20" fillId="0" borderId="0" xfId="0" applyFont="1" applyAlignment="1">
      <alignment horizontal="left"/>
    </xf>
    <xf numFmtId="0" fontId="20" fillId="0" borderId="0" xfId="0" applyFont="1" applyAlignment="1">
      <alignment horizontal="center"/>
    </xf>
    <xf numFmtId="0" fontId="20" fillId="0" borderId="0" xfId="0" applyFont="1" applyAlignment="1">
      <alignment horizontal="left" wrapText="1"/>
    </xf>
    <xf numFmtId="0" fontId="31" fillId="0" borderId="0" xfId="0" applyFont="1" applyAlignment="1"/>
    <xf numFmtId="0" fontId="18" fillId="0" borderId="0" xfId="0" applyFont="1" applyAlignment="1">
      <alignment horizontal="center"/>
    </xf>
    <xf numFmtId="0" fontId="19" fillId="0" borderId="0" xfId="0" applyFont="1">
      <alignment vertical="center"/>
    </xf>
    <xf numFmtId="0" fontId="4" fillId="0" borderId="0" xfId="0" applyFont="1">
      <alignment vertical="center"/>
    </xf>
    <xf numFmtId="0" fontId="31" fillId="0" borderId="0" xfId="0" applyFont="1" applyAlignment="1">
      <alignment horizontal="center"/>
    </xf>
    <xf numFmtId="0" fontId="20" fillId="0" borderId="1" xfId="0" applyFont="1" applyBorder="1" applyAlignment="1">
      <alignment horizontal="center" vertical="center"/>
    </xf>
    <xf numFmtId="0" fontId="35" fillId="0" borderId="1" xfId="0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20" fillId="0" borderId="1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17" fillId="0" borderId="0" xfId="0" applyFont="1" applyFill="1" applyAlignment="1"/>
    <xf numFmtId="0" fontId="13" fillId="0" borderId="1" xfId="0" applyFont="1" applyFill="1" applyBorder="1" applyAlignment="1">
      <alignment horizontal="center" vertical="center"/>
    </xf>
    <xf numFmtId="0" fontId="13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5" fillId="0" borderId="0" xfId="0" applyFont="1" applyFill="1" applyAlignment="1">
      <alignment horizontal="center"/>
    </xf>
    <xf numFmtId="0" fontId="18" fillId="0" borderId="0" xfId="0" applyFont="1" applyAlignment="1">
      <alignment horizontal="center"/>
    </xf>
    <xf numFmtId="0" fontId="19" fillId="0" borderId="0" xfId="0" applyFont="1" applyAlignment="1">
      <alignment horizontal="center" vertical="center"/>
    </xf>
    <xf numFmtId="0" fontId="17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13" fillId="0" borderId="0" xfId="0" applyFont="1" applyAlignment="1">
      <alignment horizontal="left"/>
    </xf>
    <xf numFmtId="0" fontId="7" fillId="2" borderId="1" xfId="0" applyFont="1" applyFill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3" fillId="4" borderId="0" xfId="0" applyFont="1" applyFill="1" applyAlignment="1">
      <alignment horizontal="left" vertical="center"/>
    </xf>
    <xf numFmtId="0" fontId="23" fillId="0" borderId="0" xfId="0" applyFont="1" applyAlignment="1">
      <alignment horizontal="left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27" fillId="0" borderId="0" xfId="0" applyFont="1" applyAlignment="1">
      <alignment horizontal="center"/>
    </xf>
    <xf numFmtId="0" fontId="19" fillId="0" borderId="4" xfId="0" applyFont="1" applyBorder="1" applyAlignment="1">
      <alignment horizontal="center" vertical="center"/>
    </xf>
    <xf numFmtId="0" fontId="27" fillId="0" borderId="0" xfId="0" applyFont="1" applyBorder="1" applyAlignment="1">
      <alignment horizontal="center"/>
    </xf>
    <xf numFmtId="0" fontId="41" fillId="0" borderId="11" xfId="0" applyFont="1" applyBorder="1" applyAlignment="1">
      <alignment horizontal="center" vertical="center"/>
    </xf>
    <xf numFmtId="0" fontId="35" fillId="0" borderId="9" xfId="4" applyFont="1" applyBorder="1" applyAlignment="1" applyProtection="1">
      <alignment horizontal="center" vertical="center"/>
    </xf>
    <xf numFmtId="0" fontId="35" fillId="0" borderId="9" xfId="4" applyFont="1" applyBorder="1" applyAlignment="1" applyProtection="1">
      <alignment horizontal="center" vertical="center" wrapText="1"/>
    </xf>
    <xf numFmtId="0" fontId="32" fillId="0" borderId="0" xfId="3" applyFont="1" applyBorder="1" applyAlignment="1" applyProtection="1">
      <alignment horizontal="center" vertical="center"/>
    </xf>
    <xf numFmtId="0" fontId="32" fillId="0" borderId="1" xfId="0" applyFont="1" applyBorder="1" applyAlignment="1">
      <alignment horizontal="center" vertical="center"/>
    </xf>
    <xf numFmtId="0" fontId="32" fillId="0" borderId="0" xfId="3" applyFont="1" applyBorder="1" applyAlignment="1" applyProtection="1">
      <alignment horizontal="center"/>
    </xf>
    <xf numFmtId="0" fontId="28" fillId="0" borderId="2" xfId="0" applyFont="1" applyBorder="1" applyAlignment="1">
      <alignment horizontal="left"/>
    </xf>
    <xf numFmtId="0" fontId="28" fillId="0" borderId="6" xfId="0" applyFont="1" applyBorder="1" applyAlignment="1">
      <alignment horizontal="left"/>
    </xf>
    <xf numFmtId="0" fontId="28" fillId="0" borderId="3" xfId="0" applyFont="1" applyBorder="1" applyAlignment="1">
      <alignment horizontal="left"/>
    </xf>
    <xf numFmtId="0" fontId="40" fillId="0" borderId="0" xfId="4" applyFont="1" applyAlignment="1" applyProtection="1">
      <alignment horizontal="center" vertical="center"/>
    </xf>
    <xf numFmtId="0" fontId="32" fillId="5" borderId="1" xfId="0" applyFont="1" applyFill="1" applyBorder="1" applyAlignment="1">
      <alignment horizontal="center" vertical="center"/>
    </xf>
    <xf numFmtId="0" fontId="35" fillId="0" borderId="10" xfId="4" applyFont="1" applyBorder="1" applyAlignment="1" applyProtection="1">
      <alignment horizontal="center" vertical="center" wrapText="1"/>
    </xf>
    <xf numFmtId="0" fontId="41" fillId="0" borderId="25" xfId="0" applyFont="1" applyFill="1" applyBorder="1" applyAlignment="1">
      <alignment horizontal="center" vertical="center"/>
    </xf>
    <xf numFmtId="0" fontId="41" fillId="0" borderId="26" xfId="0" applyFont="1" applyFill="1" applyBorder="1" applyAlignment="1">
      <alignment horizontal="center" vertical="center"/>
    </xf>
    <xf numFmtId="0" fontId="41" fillId="0" borderId="11" xfId="0" applyFont="1" applyFill="1" applyBorder="1" applyAlignment="1">
      <alignment horizontal="center" vertical="center"/>
    </xf>
    <xf numFmtId="0" fontId="32" fillId="0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5" fillId="0" borderId="1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15" fillId="0" borderId="20" xfId="0" applyFont="1" applyBorder="1" applyAlignment="1">
      <alignment horizontal="center" vertical="center" wrapText="1"/>
    </xf>
    <xf numFmtId="0" fontId="15" fillId="0" borderId="27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7" fillId="0" borderId="27" xfId="0" applyFont="1" applyBorder="1" applyAlignment="1">
      <alignment horizontal="center" vertical="center"/>
    </xf>
    <xf numFmtId="0" fontId="7" fillId="0" borderId="28" xfId="0" applyFont="1" applyBorder="1" applyAlignment="1">
      <alignment horizontal="center" vertical="center"/>
    </xf>
    <xf numFmtId="0" fontId="7" fillId="0" borderId="29" xfId="0" applyFont="1" applyBorder="1" applyAlignment="1">
      <alignment horizontal="center" vertical="center"/>
    </xf>
    <xf numFmtId="0" fontId="5" fillId="0" borderId="30" xfId="0" applyFont="1" applyBorder="1" applyAlignment="1">
      <alignment horizontal="center" vertical="center"/>
    </xf>
    <xf numFmtId="0" fontId="11" fillId="0" borderId="0" xfId="0" applyFont="1" applyAlignment="1">
      <alignment horizontal="center"/>
    </xf>
    <xf numFmtId="0" fontId="13" fillId="0" borderId="2" xfId="0" applyFont="1" applyBorder="1" applyAlignment="1">
      <alignment horizontal="center" vertical="center"/>
    </xf>
    <xf numFmtId="0" fontId="13" fillId="0" borderId="6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164" fontId="15" fillId="0" borderId="1" xfId="0" applyNumberFormat="1" applyFont="1" applyBorder="1" applyAlignment="1">
      <alignment horizontal="center" vertical="center" wrapText="1"/>
    </xf>
    <xf numFmtId="164" fontId="15" fillId="0" borderId="20" xfId="0" applyNumberFormat="1" applyFont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center" vertical="center"/>
    </xf>
    <xf numFmtId="0" fontId="13" fillId="0" borderId="6" xfId="0" applyFont="1" applyFill="1" applyBorder="1" applyAlignment="1">
      <alignment horizontal="center" vertical="center"/>
    </xf>
    <xf numFmtId="0" fontId="13" fillId="0" borderId="3" xfId="0" applyFont="1" applyFill="1" applyBorder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8" fillId="0" borderId="0" xfId="8" applyFont="1" applyAlignment="1" applyProtection="1">
      <alignment horizontal="center"/>
    </xf>
    <xf numFmtId="0" fontId="4" fillId="0" borderId="0" xfId="0" applyFont="1">
      <alignment vertical="center"/>
    </xf>
    <xf numFmtId="0" fontId="18" fillId="0" borderId="0" xfId="8" applyFont="1" applyAlignment="1" applyProtection="1">
      <alignment horizontal="center" vertical="center"/>
    </xf>
    <xf numFmtId="0" fontId="18" fillId="0" borderId="30" xfId="8" applyFont="1" applyBorder="1" applyAlignment="1" applyProtection="1">
      <alignment horizontal="center" vertical="center"/>
    </xf>
    <xf numFmtId="0" fontId="31" fillId="0" borderId="1" xfId="8" applyFont="1" applyBorder="1" applyAlignment="1" applyProtection="1">
      <alignment horizontal="center" vertical="center"/>
    </xf>
    <xf numFmtId="0" fontId="48" fillId="0" borderId="1" xfId="8" applyFont="1" applyFill="1" applyBorder="1" applyAlignment="1" applyProtection="1">
      <alignment horizontal="center" vertical="center"/>
    </xf>
    <xf numFmtId="0" fontId="18" fillId="0" borderId="0" xfId="8" applyFont="1" applyBorder="1" applyAlignment="1" applyProtection="1">
      <alignment horizontal="center" vertical="center"/>
    </xf>
    <xf numFmtId="2" fontId="50" fillId="0" borderId="9" xfId="0" applyNumberFormat="1" applyFont="1" applyBorder="1" applyAlignment="1">
      <alignment horizontal="center" vertical="center"/>
    </xf>
    <xf numFmtId="1" fontId="50" fillId="0" borderId="9" xfId="0" applyNumberFormat="1" applyFont="1" applyBorder="1" applyAlignment="1">
      <alignment horizontal="center" vertical="center"/>
    </xf>
    <xf numFmtId="1" fontId="50" fillId="0" borderId="9" xfId="0" applyNumberFormat="1" applyFont="1" applyFill="1" applyBorder="1" applyAlignment="1">
      <alignment horizontal="center" vertical="center"/>
    </xf>
    <xf numFmtId="0" fontId="13" fillId="3" borderId="16" xfId="3" applyFont="1" applyFill="1" applyBorder="1" applyAlignment="1" applyProtection="1">
      <alignment horizontal="left" vertical="center" wrapText="1"/>
    </xf>
    <xf numFmtId="0" fontId="13" fillId="3" borderId="21" xfId="3" applyFont="1" applyFill="1" applyBorder="1" applyAlignment="1" applyProtection="1">
      <alignment horizontal="left" vertical="center" wrapText="1"/>
    </xf>
    <xf numFmtId="0" fontId="48" fillId="0" borderId="1" xfId="8" applyFont="1" applyBorder="1" applyAlignment="1" applyProtection="1">
      <alignment horizontal="center" vertical="center"/>
    </xf>
    <xf numFmtId="0" fontId="51" fillId="3" borderId="32" xfId="9" applyFont="1" applyFill="1" applyBorder="1" applyAlignment="1" applyProtection="1">
      <alignment horizontal="center" vertical="center"/>
    </xf>
    <xf numFmtId="2" fontId="50" fillId="0" borderId="9" xfId="0" applyNumberFormat="1" applyFont="1" applyFill="1" applyBorder="1" applyAlignment="1">
      <alignment horizontal="center" vertical="center"/>
    </xf>
    <xf numFmtId="0" fontId="31" fillId="0" borderId="23" xfId="0" applyFont="1" applyFill="1" applyBorder="1" applyAlignment="1">
      <alignment horizontal="center" vertical="center"/>
    </xf>
    <xf numFmtId="0" fontId="31" fillId="0" borderId="32" xfId="0" applyFont="1" applyFill="1" applyBorder="1" applyAlignment="1">
      <alignment horizontal="center" vertical="center"/>
    </xf>
    <xf numFmtId="0" fontId="54" fillId="0" borderId="2" xfId="0" applyFont="1" applyFill="1" applyBorder="1" applyAlignment="1">
      <alignment horizontal="center" vertical="center" wrapText="1"/>
    </xf>
    <xf numFmtId="0" fontId="54" fillId="0" borderId="1" xfId="0" applyFont="1" applyFill="1" applyBorder="1" applyAlignment="1">
      <alignment horizontal="center" vertical="center" wrapText="1"/>
    </xf>
    <xf numFmtId="0" fontId="54" fillId="0" borderId="20" xfId="0" applyFont="1" applyFill="1" applyBorder="1" applyAlignment="1">
      <alignment horizontal="center" vertical="center"/>
    </xf>
    <xf numFmtId="0" fontId="54" fillId="0" borderId="13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/>
    </xf>
    <xf numFmtId="0" fontId="49" fillId="0" borderId="0" xfId="0" applyFont="1" applyFill="1" applyBorder="1" applyAlignment="1">
      <alignment horizontal="center"/>
    </xf>
    <xf numFmtId="0" fontId="54" fillId="0" borderId="1" xfId="0" applyFont="1" applyFill="1" applyBorder="1" applyAlignment="1">
      <alignment horizontal="center" vertical="center"/>
    </xf>
    <xf numFmtId="0" fontId="26" fillId="0" borderId="1" xfId="0" applyFont="1" applyFill="1" applyBorder="1" applyAlignment="1">
      <alignment horizontal="center" vertical="center"/>
    </xf>
    <xf numFmtId="0" fontId="7" fillId="0" borderId="39" xfId="0" applyFont="1" applyFill="1" applyBorder="1" applyAlignment="1">
      <alignment horizontal="center" vertical="center" wrapText="1"/>
    </xf>
    <xf numFmtId="0" fontId="54" fillId="0" borderId="3" xfId="0" applyFont="1" applyFill="1" applyBorder="1" applyAlignment="1">
      <alignment horizontal="center" vertical="center" wrapText="1"/>
    </xf>
    <xf numFmtId="0" fontId="7" fillId="0" borderId="38" xfId="0" applyFont="1" applyFill="1" applyBorder="1" applyAlignment="1">
      <alignment horizontal="center" vertical="center" wrapText="1"/>
    </xf>
    <xf numFmtId="0" fontId="31" fillId="0" borderId="37" xfId="0" applyFont="1" applyFill="1" applyBorder="1" applyAlignment="1">
      <alignment horizontal="center" vertical="center"/>
    </xf>
    <xf numFmtId="0" fontId="11" fillId="0" borderId="23" xfId="0" applyFont="1" applyFill="1" applyBorder="1" applyAlignment="1">
      <alignment horizontal="center" vertical="center"/>
    </xf>
    <xf numFmtId="0" fontId="28" fillId="0" borderId="0" xfId="0" applyFont="1" applyAlignment="1">
      <alignment horizontal="center" vertical="center"/>
    </xf>
  </cellXfs>
  <cellStyles count="10">
    <cellStyle name="Обычный" xfId="0" builtinId="0"/>
    <cellStyle name="Обычный 10 2" xfId="7"/>
    <cellStyle name="Обычный 11 2" xfId="4"/>
    <cellStyle name="Обычный 12" xfId="1"/>
    <cellStyle name="Обычный 2" xfId="3"/>
    <cellStyle name="Обычный 3" xfId="8"/>
    <cellStyle name="Обычный 4 2" xfId="5"/>
    <cellStyle name="Обычный 51" xfId="9"/>
    <cellStyle name="Обычный 6 2" xfId="6"/>
    <cellStyle name="Обычный 7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4" Type="http://schemas.openxmlformats.org/officeDocument/2006/relationships/image" Target="../media/image4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jpeg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4" Type="http://schemas.openxmlformats.org/officeDocument/2006/relationships/image" Target="../media/image6.jpe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jpeg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4" Type="http://schemas.openxmlformats.org/officeDocument/2006/relationships/image" Target="../media/image6.jpe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jpeg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4" Type="http://schemas.openxmlformats.org/officeDocument/2006/relationships/image" Target="../media/image6.jpe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jpeg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4" Type="http://schemas.openxmlformats.org/officeDocument/2006/relationships/image" Target="../media/image6.jpe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jpeg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4" Type="http://schemas.openxmlformats.org/officeDocument/2006/relationships/image" Target="../media/image6.jpe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jpeg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4" Type="http://schemas.openxmlformats.org/officeDocument/2006/relationships/image" Target="../media/image6.jpeg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jpeg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4" Type="http://schemas.openxmlformats.org/officeDocument/2006/relationships/image" Target="../media/image6.jpeg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jpeg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4" Type="http://schemas.openxmlformats.org/officeDocument/2006/relationships/image" Target="../media/image6.jpeg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jpeg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4" Type="http://schemas.openxmlformats.org/officeDocument/2006/relationships/image" Target="../media/image6.jpeg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jpeg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4" Type="http://schemas.openxmlformats.org/officeDocument/2006/relationships/image" Target="../media/image6.jpeg"/></Relationships>
</file>

<file path=xl/drawings/_rels/drawing12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jpeg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4" Type="http://schemas.openxmlformats.org/officeDocument/2006/relationships/image" Target="../media/image6.jpeg"/></Relationships>
</file>

<file path=xl/drawings/_rels/drawing13.xml.rels><?xml version="1.0" encoding="UTF-8" standalone="yes"?>
<Relationships xmlns="http://schemas.openxmlformats.org/package/2006/relationships"><Relationship Id="rId3" Type="http://schemas.openxmlformats.org/officeDocument/2006/relationships/image" Target="../media/image7.jpeg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4" Type="http://schemas.openxmlformats.org/officeDocument/2006/relationships/image" Target="../media/image8.jpeg"/></Relationships>
</file>

<file path=xl/drawings/_rels/drawing14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eg"/><Relationship Id="rId2" Type="http://schemas.openxmlformats.org/officeDocument/2006/relationships/image" Target="../media/image1.png"/><Relationship Id="rId1" Type="http://schemas.openxmlformats.org/officeDocument/2006/relationships/image" Target="../media/image9.jpeg"/><Relationship Id="rId5" Type="http://schemas.openxmlformats.org/officeDocument/2006/relationships/image" Target="../media/image8.jpeg"/><Relationship Id="rId4" Type="http://schemas.openxmlformats.org/officeDocument/2006/relationships/image" Target="../media/image5.jpeg"/></Relationships>
</file>

<file path=xl/drawings/_rels/drawing15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eg"/><Relationship Id="rId2" Type="http://schemas.openxmlformats.org/officeDocument/2006/relationships/image" Target="../media/image1.png"/><Relationship Id="rId1" Type="http://schemas.openxmlformats.org/officeDocument/2006/relationships/image" Target="../media/image9.jpeg"/><Relationship Id="rId5" Type="http://schemas.openxmlformats.org/officeDocument/2006/relationships/image" Target="../media/image8.jpeg"/><Relationship Id="rId4" Type="http://schemas.openxmlformats.org/officeDocument/2006/relationships/image" Target="../media/image5.jpeg"/></Relationships>
</file>

<file path=xl/drawings/_rels/drawing16.xml.rels><?xml version="1.0" encoding="UTF-8" standalone="yes"?>
<Relationships xmlns="http://schemas.openxmlformats.org/package/2006/relationships"><Relationship Id="rId3" Type="http://schemas.openxmlformats.org/officeDocument/2006/relationships/image" Target="../media/image7.jpeg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4" Type="http://schemas.openxmlformats.org/officeDocument/2006/relationships/image" Target="../media/image8.jpeg"/></Relationships>
</file>

<file path=xl/drawings/_rels/drawing17.xml.rels><?xml version="1.0" encoding="UTF-8" standalone="yes"?>
<Relationships xmlns="http://schemas.openxmlformats.org/package/2006/relationships"><Relationship Id="rId3" Type="http://schemas.openxmlformats.org/officeDocument/2006/relationships/image" Target="../media/image7.jpeg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4" Type="http://schemas.openxmlformats.org/officeDocument/2006/relationships/image" Target="../media/image8.jpeg"/></Relationships>
</file>

<file path=xl/drawings/_rels/drawing18.xml.rels><?xml version="1.0" encoding="UTF-8" standalone="yes"?>
<Relationships xmlns="http://schemas.openxmlformats.org/package/2006/relationships"><Relationship Id="rId3" Type="http://schemas.openxmlformats.org/officeDocument/2006/relationships/image" Target="../media/image7.jpeg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4" Type="http://schemas.openxmlformats.org/officeDocument/2006/relationships/image" Target="../media/image8.jpeg"/></Relationships>
</file>

<file path=xl/drawings/_rels/drawing19.xml.rels><?xml version="1.0" encoding="UTF-8" standalone="yes"?>
<Relationships xmlns="http://schemas.openxmlformats.org/package/2006/relationships"><Relationship Id="rId3" Type="http://schemas.openxmlformats.org/officeDocument/2006/relationships/image" Target="../media/image7.jpeg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4" Type="http://schemas.openxmlformats.org/officeDocument/2006/relationships/image" Target="../media/image8.jpeg"/></Relationships>
</file>

<file path=xl/drawings/_rels/drawing20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jpeg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4" Type="http://schemas.openxmlformats.org/officeDocument/2006/relationships/image" Target="../media/image8.jpeg"/></Relationships>
</file>

<file path=xl/drawings/_rels/drawing21.xml.rels><?xml version="1.0" encoding="UTF-8" standalone="yes"?>
<Relationships xmlns="http://schemas.openxmlformats.org/package/2006/relationships"><Relationship Id="rId3" Type="http://schemas.openxmlformats.org/officeDocument/2006/relationships/image" Target="../media/image10.jpeg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4" Type="http://schemas.openxmlformats.org/officeDocument/2006/relationships/image" Target="../media/image8.jpeg"/></Relationships>
</file>

<file path=xl/drawings/_rels/drawing22.xml.rels><?xml version="1.0" encoding="UTF-8" standalone="yes"?>
<Relationships xmlns="http://schemas.openxmlformats.org/package/2006/relationships"><Relationship Id="rId3" Type="http://schemas.openxmlformats.org/officeDocument/2006/relationships/image" Target="../media/image10.jpeg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4" Type="http://schemas.openxmlformats.org/officeDocument/2006/relationships/image" Target="../media/image8.jpeg"/></Relationships>
</file>

<file path=xl/drawings/_rels/drawing2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0.jpeg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4" Type="http://schemas.openxmlformats.org/officeDocument/2006/relationships/image" Target="../media/image8.jpeg"/></Relationships>
</file>

<file path=xl/drawings/_rels/drawing24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jpeg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4" Type="http://schemas.openxmlformats.org/officeDocument/2006/relationships/image" Target="../media/image8.jpeg"/></Relationships>
</file>

<file path=xl/drawings/_rels/drawing25.xml.rels><?xml version="1.0" encoding="UTF-8" standalone="yes"?>
<Relationships xmlns="http://schemas.openxmlformats.org/package/2006/relationships"><Relationship Id="rId3" Type="http://schemas.openxmlformats.org/officeDocument/2006/relationships/image" Target="../media/image10.jpeg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4" Type="http://schemas.openxmlformats.org/officeDocument/2006/relationships/image" Target="../media/image11.jpeg"/></Relationships>
</file>

<file path=xl/drawings/_rels/drawing26.xml.rels><?xml version="1.0" encoding="UTF-8" standalone="yes"?>
<Relationships xmlns="http://schemas.openxmlformats.org/package/2006/relationships"><Relationship Id="rId3" Type="http://schemas.openxmlformats.org/officeDocument/2006/relationships/image" Target="../media/image10.jpeg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4" Type="http://schemas.openxmlformats.org/officeDocument/2006/relationships/image" Target="../media/image8.jpeg"/></Relationships>
</file>

<file path=xl/drawings/_rels/drawing27.xml.rels><?xml version="1.0" encoding="UTF-8" standalone="yes"?>
<Relationships xmlns="http://schemas.openxmlformats.org/package/2006/relationships"><Relationship Id="rId3" Type="http://schemas.openxmlformats.org/officeDocument/2006/relationships/image" Target="../media/image12.jpeg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4" Type="http://schemas.openxmlformats.org/officeDocument/2006/relationships/image" Target="../media/image13.jpeg"/></Relationships>
</file>

<file path=xl/drawings/_rels/drawing28.xml.rels><?xml version="1.0" encoding="UTF-8" standalone="yes"?>
<Relationships xmlns="http://schemas.openxmlformats.org/package/2006/relationships"><Relationship Id="rId3" Type="http://schemas.openxmlformats.org/officeDocument/2006/relationships/image" Target="../media/image14.jpeg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4" Type="http://schemas.openxmlformats.org/officeDocument/2006/relationships/image" Target="../media/image15.jpeg"/></Relationships>
</file>

<file path=xl/drawings/_rels/drawing29.xml.rels><?xml version="1.0" encoding="UTF-8" standalone="yes"?>
<Relationships xmlns="http://schemas.openxmlformats.org/package/2006/relationships"><Relationship Id="rId3" Type="http://schemas.openxmlformats.org/officeDocument/2006/relationships/image" Target="../media/image14.jpeg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4" Type="http://schemas.openxmlformats.org/officeDocument/2006/relationships/image" Target="../media/image16.jpeg"/></Relationships>
</file>

<file path=xl/drawings/_rels/drawing30.xml.rels><?xml version="1.0" encoding="UTF-8" standalone="yes"?>
<Relationships xmlns="http://schemas.openxmlformats.org/package/2006/relationships"><Relationship Id="rId3" Type="http://schemas.openxmlformats.org/officeDocument/2006/relationships/image" Target="../media/image17.jpeg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4" Type="http://schemas.openxmlformats.org/officeDocument/2006/relationships/image" Target="../media/image18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50601</xdr:rowOff>
    </xdr:from>
    <xdr:to>
      <xdr:col>1</xdr:col>
      <xdr:colOff>674074</xdr:colOff>
      <xdr:row>5</xdr:row>
      <xdr:rowOff>177105</xdr:rowOff>
    </xdr:to>
    <xdr:pic>
      <xdr:nvPicPr>
        <xdr:cNvPr id="2" name="Picture 170" descr=" 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>
        <a:xfrm>
          <a:off x="0" y="50865"/>
          <a:ext cx="1008000" cy="1080000"/>
        </a:xfrm>
        <a:prstGeom prst="rect">
          <a:avLst/>
        </a:prstGeom>
        <a:noFill/>
        <a:ln w="0" cap="flat" cmpd="sng">
          <a:noFill/>
          <a:prstDash val="solid"/>
          <a:miter/>
        </a:ln>
        <a:effectLst/>
      </xdr:spPr>
    </xdr:pic>
    <xdr:clientData/>
  </xdr:twoCellAnchor>
  <xdr:twoCellAnchor>
    <xdr:from>
      <xdr:col>13</xdr:col>
      <xdr:colOff>429809</xdr:colOff>
      <xdr:row>0</xdr:row>
      <xdr:rowOff>50601</xdr:rowOff>
    </xdr:from>
    <xdr:to>
      <xdr:col>14</xdr:col>
      <xdr:colOff>647410</xdr:colOff>
      <xdr:row>5</xdr:row>
      <xdr:rowOff>177105</xdr:rowOff>
    </xdr:to>
    <xdr:pic>
      <xdr:nvPicPr>
        <xdr:cNvPr id="3" name="Picture 2" descr=" "/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>
        <a:xfrm>
          <a:off x="11003279" y="52131"/>
          <a:ext cx="1008000" cy="1080000"/>
        </a:xfrm>
        <a:prstGeom prst="rect">
          <a:avLst/>
        </a:prstGeom>
        <a:noFill/>
        <a:ln w="0" cap="flat" cmpd="sng">
          <a:noFill/>
          <a:prstDash val="solid"/>
          <a:miter/>
        </a:ln>
        <a:effectLst/>
      </xdr:spPr>
    </xdr:pic>
    <xdr:clientData/>
  </xdr:twoCellAnchor>
  <xdr:twoCellAnchor>
    <xdr:from>
      <xdr:col>1</xdr:col>
      <xdr:colOff>751690</xdr:colOff>
      <xdr:row>0</xdr:row>
      <xdr:rowOff>113853</xdr:rowOff>
    </xdr:from>
    <xdr:to>
      <xdr:col>2</xdr:col>
      <xdr:colOff>922219</xdr:colOff>
      <xdr:row>5</xdr:row>
      <xdr:rowOff>126503</xdr:rowOff>
    </xdr:to>
    <xdr:pic>
      <xdr:nvPicPr>
        <xdr:cNvPr id="4" name="Рисунок 6" descr="C:\Users\User\Downloads\logo-vfgs.jpg"/>
        <xdr:cNvPicPr/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>
        <a:xfrm>
          <a:off x="1085850" y="114300"/>
          <a:ext cx="932460" cy="972000"/>
        </a:xfrm>
        <a:prstGeom prst="rect">
          <a:avLst/>
        </a:prstGeom>
        <a:noFill/>
        <a:ln>
          <a:noFill/>
        </a:ln>
        <a:effectLst/>
      </xdr:spPr>
    </xdr:pic>
    <xdr:clientData/>
  </xdr:twoCellAnchor>
  <xdr:twoCellAnchor>
    <xdr:from>
      <xdr:col>12</xdr:col>
      <xdr:colOff>76200</xdr:colOff>
      <xdr:row>0</xdr:row>
      <xdr:rowOff>0</xdr:rowOff>
    </xdr:from>
    <xdr:to>
      <xdr:col>13</xdr:col>
      <xdr:colOff>319511</xdr:colOff>
      <xdr:row>5</xdr:row>
      <xdr:rowOff>88552</xdr:rowOff>
    </xdr:to>
    <xdr:pic>
      <xdr:nvPicPr>
        <xdr:cNvPr id="5" name="Рисунок 7" descr="C:\Users\User\Downloads\1676035509_grizly-club-p-klipart-buryatiya-4.jpg"/>
        <xdr:cNvPicPr/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>
        <a:xfrm>
          <a:off x="9848850" y="0"/>
          <a:ext cx="1044000" cy="1044000"/>
        </a:xfrm>
        <a:prstGeom prst="rect">
          <a:avLst/>
        </a:prstGeom>
        <a:noFill/>
        <a:ln>
          <a:noFill/>
        </a:ln>
        <a:effectLst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11075</xdr:colOff>
      <xdr:row>0</xdr:row>
      <xdr:rowOff>0</xdr:rowOff>
    </xdr:from>
    <xdr:to>
      <xdr:col>1</xdr:col>
      <xdr:colOff>123883</xdr:colOff>
      <xdr:row>3</xdr:row>
      <xdr:rowOff>101203</xdr:rowOff>
    </xdr:to>
    <xdr:pic>
      <xdr:nvPicPr>
        <xdr:cNvPr id="2" name="Picture 170" descr=" 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>
        <a:xfrm>
          <a:off x="11207" y="0"/>
          <a:ext cx="718220" cy="682254"/>
        </a:xfrm>
        <a:prstGeom prst="rect">
          <a:avLst/>
        </a:prstGeom>
        <a:noFill/>
        <a:ln w="0" cap="flat" cmpd="sng">
          <a:noFill/>
          <a:prstDash val="solid"/>
          <a:miter/>
        </a:ln>
        <a:effectLst/>
      </xdr:spPr>
    </xdr:pic>
    <xdr:clientData/>
  </xdr:twoCellAnchor>
  <xdr:twoCellAnchor>
    <xdr:from>
      <xdr:col>5</xdr:col>
      <xdr:colOff>438826</xdr:colOff>
      <xdr:row>0</xdr:row>
      <xdr:rowOff>63251</xdr:rowOff>
    </xdr:from>
    <xdr:to>
      <xdr:col>6</xdr:col>
      <xdr:colOff>577407</xdr:colOff>
      <xdr:row>4</xdr:row>
      <xdr:rowOff>75902</xdr:rowOff>
    </xdr:to>
    <xdr:pic>
      <xdr:nvPicPr>
        <xdr:cNvPr id="3" name="Picture 2" descr=" "/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>
        <a:xfrm>
          <a:off x="6803872" y="67235"/>
          <a:ext cx="777756" cy="773206"/>
        </a:xfrm>
        <a:prstGeom prst="rect">
          <a:avLst/>
        </a:prstGeom>
        <a:noFill/>
        <a:ln w="0" cap="flat" cmpd="sng">
          <a:noFill/>
          <a:prstDash val="solid"/>
          <a:miter/>
        </a:ln>
        <a:effectLst/>
      </xdr:spPr>
    </xdr:pic>
    <xdr:clientData/>
  </xdr:twoCellAnchor>
  <xdr:twoCellAnchor>
    <xdr:from>
      <xdr:col>1</xdr:col>
      <xdr:colOff>217143</xdr:colOff>
      <xdr:row>0</xdr:row>
      <xdr:rowOff>25300</xdr:rowOff>
    </xdr:from>
    <xdr:to>
      <xdr:col>2</xdr:col>
      <xdr:colOff>286760</xdr:colOff>
      <xdr:row>3</xdr:row>
      <xdr:rowOff>126503</xdr:rowOff>
    </xdr:to>
    <xdr:pic>
      <xdr:nvPicPr>
        <xdr:cNvPr id="4" name="Рисунок 3" descr="C:\Users\User\Downloads\logo-vfgs.jpg"/>
        <xdr:cNvPicPr/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>
        <a:xfrm>
          <a:off x="822930" y="32313"/>
          <a:ext cx="696533" cy="672353"/>
        </a:xfrm>
        <a:prstGeom prst="rect">
          <a:avLst/>
        </a:prstGeom>
        <a:noFill/>
        <a:ln>
          <a:noFill/>
        </a:ln>
        <a:effectLst/>
      </xdr:spPr>
    </xdr:pic>
    <xdr:clientData/>
  </xdr:twoCellAnchor>
  <xdr:twoCellAnchor>
    <xdr:from>
      <xdr:col>4</xdr:col>
      <xdr:colOff>177153</xdr:colOff>
      <xdr:row>0</xdr:row>
      <xdr:rowOff>0</xdr:rowOff>
    </xdr:from>
    <xdr:to>
      <xdr:col>5</xdr:col>
      <xdr:colOff>492531</xdr:colOff>
      <xdr:row>4</xdr:row>
      <xdr:rowOff>0</xdr:rowOff>
    </xdr:to>
    <xdr:pic>
      <xdr:nvPicPr>
        <xdr:cNvPr id="5" name="Рисунок 4" descr="C:\Users\User\Downloads\1676035509_grizly-club-p-klipart-buryatiya-4.jpg"/>
        <xdr:cNvPicPr/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>
        <a:xfrm>
          <a:off x="6060693" y="0"/>
          <a:ext cx="797307" cy="762000"/>
        </a:xfrm>
        <a:prstGeom prst="rect">
          <a:avLst/>
        </a:prstGeom>
        <a:noFill/>
        <a:ln>
          <a:noFill/>
        </a:ln>
        <a:effectLst/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30642</xdr:colOff>
      <xdr:row>0</xdr:row>
      <xdr:rowOff>25114</xdr:rowOff>
    </xdr:from>
    <xdr:to>
      <xdr:col>14</xdr:col>
      <xdr:colOff>643561</xdr:colOff>
      <xdr:row>3</xdr:row>
      <xdr:rowOff>88403</xdr:rowOff>
    </xdr:to>
    <xdr:grpSp>
      <xdr:nvGrpSpPr>
        <xdr:cNvPr id="2" name=" "/>
        <xdr:cNvGrpSpPr/>
      </xdr:nvGrpSpPr>
      <xdr:grpSpPr>
        <a:xfrm>
          <a:off x="25114" y="802688"/>
          <a:ext cx="30642" cy="28532058"/>
          <a:chOff x="30960" y="28575"/>
          <a:chExt cx="12090704" cy="776520"/>
        </a:xfrm>
      </xdr:grpSpPr>
      <xdr:pic>
        <xdr:nvPicPr>
          <xdr:cNvPr id="3" name="Picture 170" descr=" "/>
          <xdr:cNvPicPr/>
        </xdr:nvPicPr>
        <xdr:blipFill>
          <a:blip xmlns:r="http://schemas.openxmlformats.org/officeDocument/2006/relationships" r:embed="rId1" cstate="print"/>
          <a:srcRect/>
          <a:stretch>
            <a:fillRect/>
          </a:stretch>
        </xdr:blipFill>
        <xdr:spPr>
          <a:xfrm>
            <a:off x="30960" y="29880"/>
            <a:ext cx="751237" cy="720135"/>
          </a:xfrm>
          <a:prstGeom prst="rect">
            <a:avLst/>
          </a:prstGeom>
          <a:noFill/>
          <a:ln w="0" cap="flat" cmpd="sng">
            <a:noFill/>
            <a:prstDash val="solid"/>
            <a:miter/>
          </a:ln>
          <a:effectLst/>
        </xdr:spPr>
      </xdr:pic>
      <xdr:pic>
        <xdr:nvPicPr>
          <xdr:cNvPr id="4" name="Picture 2" descr=" "/>
          <xdr:cNvPicPr/>
        </xdr:nvPicPr>
        <xdr:blipFill>
          <a:blip xmlns:r="http://schemas.openxmlformats.org/officeDocument/2006/relationships" r:embed="rId2" cstate="print"/>
          <a:srcRect/>
          <a:stretch>
            <a:fillRect/>
          </a:stretch>
        </xdr:blipFill>
        <xdr:spPr>
          <a:xfrm>
            <a:off x="11350802" y="48960"/>
            <a:ext cx="770862" cy="756135"/>
          </a:xfrm>
          <a:prstGeom prst="rect">
            <a:avLst/>
          </a:prstGeom>
          <a:noFill/>
          <a:ln w="0" cap="flat" cmpd="sng">
            <a:noFill/>
            <a:prstDash val="solid"/>
            <a:miter/>
          </a:ln>
          <a:effectLst/>
        </xdr:spPr>
      </xdr:pic>
      <xdr:pic>
        <xdr:nvPicPr>
          <xdr:cNvPr id="5" name="Рисунок 6" descr="C:\Users\User\Downloads\logo-vfgs.jpg"/>
          <xdr:cNvPicPr/>
        </xdr:nvPicPr>
        <xdr:blipFill>
          <a:blip xmlns:r="http://schemas.openxmlformats.org/officeDocument/2006/relationships" r:embed="rId3" cstate="print"/>
          <a:srcRect/>
          <a:stretch>
            <a:fillRect/>
          </a:stretch>
        </xdr:blipFill>
        <xdr:spPr>
          <a:xfrm>
            <a:off x="876301" y="28575"/>
            <a:ext cx="690710" cy="720000"/>
          </a:xfrm>
          <a:prstGeom prst="rect">
            <a:avLst/>
          </a:prstGeom>
          <a:noFill/>
          <a:ln>
            <a:noFill/>
          </a:ln>
          <a:effectLst/>
        </xdr:spPr>
      </xdr:pic>
      <xdr:pic>
        <xdr:nvPicPr>
          <xdr:cNvPr id="6" name="Рисунок 7" descr="C:\Users\User\Downloads\1676035509_grizly-club-p-klipart-buryatiya-4.jpg"/>
          <xdr:cNvPicPr/>
        </xdr:nvPicPr>
        <xdr:blipFill>
          <a:blip xmlns:r="http://schemas.openxmlformats.org/officeDocument/2006/relationships" r:embed="rId4" cstate="print"/>
          <a:srcRect/>
          <a:stretch>
            <a:fillRect/>
          </a:stretch>
        </xdr:blipFill>
        <xdr:spPr>
          <a:xfrm>
            <a:off x="10517985" y="28575"/>
            <a:ext cx="756000" cy="756000"/>
          </a:xfrm>
          <a:prstGeom prst="rect">
            <a:avLst/>
          </a:prstGeom>
          <a:noFill/>
          <a:ln>
            <a:noFill/>
          </a:ln>
          <a:effectLst/>
        </xdr:spPr>
      </xdr:pic>
    </xdr:grp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14</xdr:col>
      <xdr:colOff>574278</xdr:colOff>
      <xdr:row>3</xdr:row>
      <xdr:rowOff>114300</xdr:rowOff>
    </xdr:to>
    <xdr:grpSp>
      <xdr:nvGrpSpPr>
        <xdr:cNvPr id="2" name=" "/>
        <xdr:cNvGrpSpPr/>
      </xdr:nvGrpSpPr>
      <xdr:grpSpPr>
        <a:xfrm>
          <a:off x="0" y="828585"/>
          <a:ext cx="0" cy="28193657"/>
          <a:chOff x="30960" y="28575"/>
          <a:chExt cx="11919254" cy="833670"/>
        </a:xfrm>
      </xdr:grpSpPr>
      <xdr:pic>
        <xdr:nvPicPr>
          <xdr:cNvPr id="3" name="Picture 170" descr=" "/>
          <xdr:cNvPicPr/>
        </xdr:nvPicPr>
        <xdr:blipFill>
          <a:blip xmlns:r="http://schemas.openxmlformats.org/officeDocument/2006/relationships" r:embed="rId1"/>
          <a:srcRect/>
          <a:stretch>
            <a:fillRect/>
          </a:stretch>
        </xdr:blipFill>
        <xdr:spPr>
          <a:xfrm>
            <a:off x="30960" y="29880"/>
            <a:ext cx="751237" cy="720135"/>
          </a:xfrm>
          <a:prstGeom prst="rect">
            <a:avLst/>
          </a:prstGeom>
          <a:noFill/>
          <a:ln w="0" cap="flat" cmpd="sng">
            <a:noFill/>
            <a:prstDash val="solid"/>
            <a:miter/>
          </a:ln>
          <a:effectLst/>
        </xdr:spPr>
      </xdr:pic>
      <xdr:pic>
        <xdr:nvPicPr>
          <xdr:cNvPr id="4" name="Picture 2" descr=" "/>
          <xdr:cNvPicPr/>
        </xdr:nvPicPr>
        <xdr:blipFill>
          <a:blip xmlns:r="http://schemas.openxmlformats.org/officeDocument/2006/relationships" r:embed="rId2"/>
          <a:srcRect/>
          <a:stretch>
            <a:fillRect/>
          </a:stretch>
        </xdr:blipFill>
        <xdr:spPr>
          <a:xfrm>
            <a:off x="11179352" y="106110"/>
            <a:ext cx="770862" cy="756135"/>
          </a:xfrm>
          <a:prstGeom prst="rect">
            <a:avLst/>
          </a:prstGeom>
          <a:noFill/>
          <a:ln w="0" cap="flat" cmpd="sng">
            <a:noFill/>
            <a:prstDash val="solid"/>
            <a:miter/>
          </a:ln>
          <a:effectLst/>
        </xdr:spPr>
      </xdr:pic>
      <xdr:pic>
        <xdr:nvPicPr>
          <xdr:cNvPr id="5" name="Рисунок 14" descr="C:\Users\User\Downloads\logo-vfgs.jpg"/>
          <xdr:cNvPicPr/>
        </xdr:nvPicPr>
        <xdr:blipFill>
          <a:blip xmlns:r="http://schemas.openxmlformats.org/officeDocument/2006/relationships" r:embed="rId3"/>
          <a:srcRect/>
          <a:stretch>
            <a:fillRect/>
          </a:stretch>
        </xdr:blipFill>
        <xdr:spPr>
          <a:xfrm>
            <a:off x="876301" y="28575"/>
            <a:ext cx="690710" cy="720000"/>
          </a:xfrm>
          <a:prstGeom prst="rect">
            <a:avLst/>
          </a:prstGeom>
          <a:noFill/>
          <a:ln>
            <a:noFill/>
          </a:ln>
          <a:effectLst/>
        </xdr:spPr>
      </xdr:pic>
      <xdr:pic>
        <xdr:nvPicPr>
          <xdr:cNvPr id="6" name="Рисунок 15" descr="C:\Users\User\Downloads\1676035509_grizly-club-p-klipart-buryatiya-4.jpg"/>
          <xdr:cNvPicPr/>
        </xdr:nvPicPr>
        <xdr:blipFill>
          <a:blip xmlns:r="http://schemas.openxmlformats.org/officeDocument/2006/relationships" r:embed="rId4"/>
          <a:srcRect/>
          <a:stretch>
            <a:fillRect/>
          </a:stretch>
        </xdr:blipFill>
        <xdr:spPr>
          <a:xfrm>
            <a:off x="10375110" y="57150"/>
            <a:ext cx="756000" cy="756000"/>
          </a:xfrm>
          <a:prstGeom prst="rect">
            <a:avLst/>
          </a:prstGeom>
          <a:noFill/>
          <a:ln>
            <a:noFill/>
          </a:ln>
          <a:effectLst/>
        </xdr:spPr>
      </xdr:pic>
    </xdr:grp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14</xdr:col>
      <xdr:colOff>888417</xdr:colOff>
      <xdr:row>3</xdr:row>
      <xdr:rowOff>126801</xdr:rowOff>
    </xdr:to>
    <xdr:grpSp>
      <xdr:nvGrpSpPr>
        <xdr:cNvPr id="2" name=" "/>
        <xdr:cNvGrpSpPr/>
      </xdr:nvGrpSpPr>
      <xdr:grpSpPr>
        <a:xfrm>
          <a:off x="0" y="841086"/>
          <a:ext cx="0" cy="28256029"/>
          <a:chOff x="30960" y="28575"/>
          <a:chExt cx="12262154" cy="852720"/>
        </a:xfrm>
      </xdr:grpSpPr>
      <xdr:pic>
        <xdr:nvPicPr>
          <xdr:cNvPr id="3" name="Picture 170" descr=" "/>
          <xdr:cNvPicPr/>
        </xdr:nvPicPr>
        <xdr:blipFill>
          <a:blip xmlns:r="http://schemas.openxmlformats.org/officeDocument/2006/relationships" r:embed="rId1"/>
          <a:srcRect/>
          <a:stretch>
            <a:fillRect/>
          </a:stretch>
        </xdr:blipFill>
        <xdr:spPr>
          <a:xfrm>
            <a:off x="30960" y="29880"/>
            <a:ext cx="751237" cy="720135"/>
          </a:xfrm>
          <a:prstGeom prst="rect">
            <a:avLst/>
          </a:prstGeom>
          <a:noFill/>
          <a:ln w="0" cap="flat" cmpd="sng">
            <a:noFill/>
            <a:prstDash val="solid"/>
            <a:miter/>
          </a:ln>
          <a:effectLst/>
        </xdr:spPr>
      </xdr:pic>
      <xdr:pic>
        <xdr:nvPicPr>
          <xdr:cNvPr id="4" name="Picture 2" descr=" "/>
          <xdr:cNvPicPr/>
        </xdr:nvPicPr>
        <xdr:blipFill>
          <a:blip xmlns:r="http://schemas.openxmlformats.org/officeDocument/2006/relationships" r:embed="rId2"/>
          <a:srcRect/>
          <a:stretch>
            <a:fillRect/>
          </a:stretch>
        </xdr:blipFill>
        <xdr:spPr>
          <a:xfrm>
            <a:off x="11522252" y="125160"/>
            <a:ext cx="770862" cy="756135"/>
          </a:xfrm>
          <a:prstGeom prst="rect">
            <a:avLst/>
          </a:prstGeom>
          <a:noFill/>
          <a:ln w="0" cap="flat" cmpd="sng">
            <a:noFill/>
            <a:prstDash val="solid"/>
            <a:miter/>
          </a:ln>
          <a:effectLst/>
        </xdr:spPr>
      </xdr:pic>
      <xdr:pic>
        <xdr:nvPicPr>
          <xdr:cNvPr id="5" name="Рисунок 10" descr="C:\Users\User\Downloads\logo-vfgs.jpg"/>
          <xdr:cNvPicPr/>
        </xdr:nvPicPr>
        <xdr:blipFill>
          <a:blip xmlns:r="http://schemas.openxmlformats.org/officeDocument/2006/relationships" r:embed="rId3"/>
          <a:srcRect/>
          <a:stretch>
            <a:fillRect/>
          </a:stretch>
        </xdr:blipFill>
        <xdr:spPr>
          <a:xfrm>
            <a:off x="876301" y="28575"/>
            <a:ext cx="690710" cy="720000"/>
          </a:xfrm>
          <a:prstGeom prst="rect">
            <a:avLst/>
          </a:prstGeom>
          <a:noFill/>
          <a:ln>
            <a:noFill/>
          </a:ln>
          <a:effectLst/>
        </xdr:spPr>
      </xdr:pic>
      <xdr:pic>
        <xdr:nvPicPr>
          <xdr:cNvPr id="6" name="Рисунок 11" descr="C:\Users\User\Downloads\1676035509_grizly-club-p-klipart-buryatiya-4.jpg"/>
          <xdr:cNvPicPr/>
        </xdr:nvPicPr>
        <xdr:blipFill>
          <a:blip xmlns:r="http://schemas.openxmlformats.org/officeDocument/2006/relationships" r:embed="rId4"/>
          <a:srcRect/>
          <a:stretch>
            <a:fillRect/>
          </a:stretch>
        </xdr:blipFill>
        <xdr:spPr>
          <a:xfrm>
            <a:off x="10775160" y="57150"/>
            <a:ext cx="756000" cy="756000"/>
          </a:xfrm>
          <a:prstGeom prst="rect">
            <a:avLst/>
          </a:prstGeom>
          <a:noFill/>
          <a:ln>
            <a:noFill/>
          </a:ln>
          <a:effectLst/>
        </xdr:spPr>
      </xdr:pic>
    </xdr:grp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14</xdr:col>
      <xdr:colOff>611999</xdr:colOff>
      <xdr:row>3</xdr:row>
      <xdr:rowOff>126801</xdr:rowOff>
    </xdr:to>
    <xdr:grpSp>
      <xdr:nvGrpSpPr>
        <xdr:cNvPr id="2" name=" "/>
        <xdr:cNvGrpSpPr/>
      </xdr:nvGrpSpPr>
      <xdr:grpSpPr>
        <a:xfrm>
          <a:off x="0" y="841086"/>
          <a:ext cx="0" cy="28995663"/>
          <a:chOff x="30960" y="28575"/>
          <a:chExt cx="12277842" cy="844876"/>
        </a:xfrm>
      </xdr:grpSpPr>
      <xdr:pic>
        <xdr:nvPicPr>
          <xdr:cNvPr id="3" name="Picture 170" descr=" "/>
          <xdr:cNvPicPr/>
        </xdr:nvPicPr>
        <xdr:blipFill>
          <a:blip xmlns:r="http://schemas.openxmlformats.org/officeDocument/2006/relationships" r:embed="rId1"/>
          <a:srcRect/>
          <a:stretch>
            <a:fillRect/>
          </a:stretch>
        </xdr:blipFill>
        <xdr:spPr>
          <a:xfrm>
            <a:off x="30960" y="29880"/>
            <a:ext cx="751237" cy="720135"/>
          </a:xfrm>
          <a:prstGeom prst="rect">
            <a:avLst/>
          </a:prstGeom>
          <a:noFill/>
          <a:ln w="0" cap="flat" cmpd="sng">
            <a:noFill/>
            <a:prstDash val="solid"/>
            <a:miter/>
          </a:ln>
          <a:effectLst/>
        </xdr:spPr>
      </xdr:pic>
      <xdr:pic>
        <xdr:nvPicPr>
          <xdr:cNvPr id="4" name="Picture 2" descr=" "/>
          <xdr:cNvPicPr/>
        </xdr:nvPicPr>
        <xdr:blipFill>
          <a:blip xmlns:r="http://schemas.openxmlformats.org/officeDocument/2006/relationships" r:embed="rId2"/>
          <a:srcRect/>
          <a:stretch>
            <a:fillRect/>
          </a:stretch>
        </xdr:blipFill>
        <xdr:spPr>
          <a:xfrm>
            <a:off x="11537940" y="117316"/>
            <a:ext cx="770862" cy="756135"/>
          </a:xfrm>
          <a:prstGeom prst="rect">
            <a:avLst/>
          </a:prstGeom>
          <a:noFill/>
          <a:ln w="0" cap="flat" cmpd="sng">
            <a:noFill/>
            <a:prstDash val="solid"/>
            <a:miter/>
          </a:ln>
          <a:effectLst/>
        </xdr:spPr>
      </xdr:pic>
      <xdr:pic>
        <xdr:nvPicPr>
          <xdr:cNvPr id="5" name="Рисунок 10" descr="C:\Users\User\Downloads\logo-vfgs.jpg"/>
          <xdr:cNvPicPr/>
        </xdr:nvPicPr>
        <xdr:blipFill>
          <a:blip xmlns:r="http://schemas.openxmlformats.org/officeDocument/2006/relationships" r:embed="rId3"/>
          <a:srcRect/>
          <a:stretch>
            <a:fillRect/>
          </a:stretch>
        </xdr:blipFill>
        <xdr:spPr>
          <a:xfrm>
            <a:off x="876301" y="28575"/>
            <a:ext cx="690710" cy="720000"/>
          </a:xfrm>
          <a:prstGeom prst="rect">
            <a:avLst/>
          </a:prstGeom>
          <a:noFill/>
          <a:ln>
            <a:noFill/>
          </a:ln>
          <a:effectLst/>
        </xdr:spPr>
      </xdr:pic>
      <xdr:pic>
        <xdr:nvPicPr>
          <xdr:cNvPr id="6" name="Рисунок 11" descr="C:\Users\User\Downloads\1676035509_grizly-club-p-klipart-buryatiya-4.jpg"/>
          <xdr:cNvPicPr/>
        </xdr:nvPicPr>
        <xdr:blipFill>
          <a:blip xmlns:r="http://schemas.openxmlformats.org/officeDocument/2006/relationships" r:embed="rId4"/>
          <a:srcRect/>
          <a:stretch>
            <a:fillRect/>
          </a:stretch>
        </xdr:blipFill>
        <xdr:spPr>
          <a:xfrm>
            <a:off x="10733698" y="28575"/>
            <a:ext cx="756000" cy="756000"/>
          </a:xfrm>
          <a:prstGeom prst="rect">
            <a:avLst/>
          </a:prstGeom>
          <a:noFill/>
          <a:ln>
            <a:noFill/>
          </a:ln>
          <a:effectLst/>
        </xdr:spPr>
      </xdr:pic>
    </xdr:grp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14</xdr:col>
      <xdr:colOff>908001</xdr:colOff>
      <xdr:row>3</xdr:row>
      <xdr:rowOff>126801</xdr:rowOff>
    </xdr:to>
    <xdr:grpSp>
      <xdr:nvGrpSpPr>
        <xdr:cNvPr id="2" name=" "/>
        <xdr:cNvGrpSpPr/>
      </xdr:nvGrpSpPr>
      <xdr:grpSpPr>
        <a:xfrm>
          <a:off x="0" y="841086"/>
          <a:ext cx="0" cy="28637036"/>
          <a:chOff x="30960" y="28575"/>
          <a:chExt cx="12405029" cy="843195"/>
        </a:xfrm>
      </xdr:grpSpPr>
      <xdr:pic>
        <xdr:nvPicPr>
          <xdr:cNvPr id="3" name="Picture 170" descr=" "/>
          <xdr:cNvPicPr/>
        </xdr:nvPicPr>
        <xdr:blipFill>
          <a:blip xmlns:r="http://schemas.openxmlformats.org/officeDocument/2006/relationships" r:embed="rId1"/>
          <a:srcRect/>
          <a:stretch>
            <a:fillRect/>
          </a:stretch>
        </xdr:blipFill>
        <xdr:spPr>
          <a:xfrm>
            <a:off x="30960" y="29880"/>
            <a:ext cx="751237" cy="720135"/>
          </a:xfrm>
          <a:prstGeom prst="rect">
            <a:avLst/>
          </a:prstGeom>
          <a:noFill/>
          <a:ln w="0" cap="flat" cmpd="sng">
            <a:noFill/>
            <a:prstDash val="solid"/>
            <a:miter/>
          </a:ln>
          <a:effectLst/>
        </xdr:spPr>
      </xdr:pic>
      <xdr:pic>
        <xdr:nvPicPr>
          <xdr:cNvPr id="4" name="Picture 2" descr=" "/>
          <xdr:cNvPicPr/>
        </xdr:nvPicPr>
        <xdr:blipFill>
          <a:blip xmlns:r="http://schemas.openxmlformats.org/officeDocument/2006/relationships" r:embed="rId2"/>
          <a:srcRect/>
          <a:stretch>
            <a:fillRect/>
          </a:stretch>
        </xdr:blipFill>
        <xdr:spPr>
          <a:xfrm>
            <a:off x="11665127" y="115635"/>
            <a:ext cx="770862" cy="756135"/>
          </a:xfrm>
          <a:prstGeom prst="rect">
            <a:avLst/>
          </a:prstGeom>
          <a:noFill/>
          <a:ln w="0" cap="flat" cmpd="sng">
            <a:noFill/>
            <a:prstDash val="solid"/>
            <a:miter/>
          </a:ln>
          <a:effectLst/>
        </xdr:spPr>
      </xdr:pic>
      <xdr:pic>
        <xdr:nvPicPr>
          <xdr:cNvPr id="5" name="Рисунок 10" descr="C:\Users\User\Downloads\logo-vfgs.jpg"/>
          <xdr:cNvPicPr/>
        </xdr:nvPicPr>
        <xdr:blipFill>
          <a:blip xmlns:r="http://schemas.openxmlformats.org/officeDocument/2006/relationships" r:embed="rId3"/>
          <a:srcRect/>
          <a:stretch>
            <a:fillRect/>
          </a:stretch>
        </xdr:blipFill>
        <xdr:spPr>
          <a:xfrm>
            <a:off x="876301" y="28575"/>
            <a:ext cx="690710" cy="720000"/>
          </a:xfrm>
          <a:prstGeom prst="rect">
            <a:avLst/>
          </a:prstGeom>
          <a:noFill/>
          <a:ln>
            <a:noFill/>
          </a:ln>
          <a:effectLst/>
        </xdr:spPr>
      </xdr:pic>
      <xdr:pic>
        <xdr:nvPicPr>
          <xdr:cNvPr id="6" name="Рисунок 11" descr="C:\Users\User\Downloads\1676035509_grizly-club-p-klipart-buryatiya-4.jpg"/>
          <xdr:cNvPicPr/>
        </xdr:nvPicPr>
        <xdr:blipFill>
          <a:blip xmlns:r="http://schemas.openxmlformats.org/officeDocument/2006/relationships" r:embed="rId4"/>
          <a:srcRect/>
          <a:stretch>
            <a:fillRect/>
          </a:stretch>
        </xdr:blipFill>
        <xdr:spPr>
          <a:xfrm>
            <a:off x="10851360" y="76200"/>
            <a:ext cx="756000" cy="756000"/>
          </a:xfrm>
          <a:prstGeom prst="rect">
            <a:avLst/>
          </a:prstGeom>
          <a:noFill/>
          <a:ln>
            <a:noFill/>
          </a:ln>
          <a:effectLst/>
        </xdr:spPr>
      </xdr:pic>
    </xdr:grp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14</xdr:col>
      <xdr:colOff>870057</xdr:colOff>
      <xdr:row>3</xdr:row>
      <xdr:rowOff>88403</xdr:rowOff>
    </xdr:to>
    <xdr:grpSp>
      <xdr:nvGrpSpPr>
        <xdr:cNvPr id="2" name=" "/>
        <xdr:cNvGrpSpPr/>
      </xdr:nvGrpSpPr>
      <xdr:grpSpPr>
        <a:xfrm>
          <a:off x="0" y="802688"/>
          <a:ext cx="0" cy="28419712"/>
          <a:chOff x="30960" y="28575"/>
          <a:chExt cx="12290729" cy="814620"/>
        </a:xfrm>
      </xdr:grpSpPr>
      <xdr:pic>
        <xdr:nvPicPr>
          <xdr:cNvPr id="3" name="Picture 170" descr=" "/>
          <xdr:cNvPicPr/>
        </xdr:nvPicPr>
        <xdr:blipFill>
          <a:blip xmlns:r="http://schemas.openxmlformats.org/officeDocument/2006/relationships" r:embed="rId1"/>
          <a:srcRect/>
          <a:stretch>
            <a:fillRect/>
          </a:stretch>
        </xdr:blipFill>
        <xdr:spPr>
          <a:xfrm>
            <a:off x="30960" y="29880"/>
            <a:ext cx="751237" cy="720135"/>
          </a:xfrm>
          <a:prstGeom prst="rect">
            <a:avLst/>
          </a:prstGeom>
          <a:noFill/>
          <a:ln w="0" cap="flat" cmpd="sng">
            <a:noFill/>
            <a:prstDash val="solid"/>
            <a:miter/>
          </a:ln>
          <a:effectLst/>
        </xdr:spPr>
      </xdr:pic>
      <xdr:pic>
        <xdr:nvPicPr>
          <xdr:cNvPr id="4" name="Picture 2" descr=" "/>
          <xdr:cNvPicPr/>
        </xdr:nvPicPr>
        <xdr:blipFill>
          <a:blip xmlns:r="http://schemas.openxmlformats.org/officeDocument/2006/relationships" r:embed="rId2"/>
          <a:srcRect/>
          <a:stretch>
            <a:fillRect/>
          </a:stretch>
        </xdr:blipFill>
        <xdr:spPr>
          <a:xfrm>
            <a:off x="11550827" y="87060"/>
            <a:ext cx="770862" cy="756135"/>
          </a:xfrm>
          <a:prstGeom prst="rect">
            <a:avLst/>
          </a:prstGeom>
          <a:noFill/>
          <a:ln w="0" cap="flat" cmpd="sng">
            <a:noFill/>
            <a:prstDash val="solid"/>
            <a:miter/>
          </a:ln>
          <a:effectLst/>
        </xdr:spPr>
      </xdr:pic>
      <xdr:pic>
        <xdr:nvPicPr>
          <xdr:cNvPr id="5" name="Рисунок 10" descr="C:\Users\User\Downloads\logo-vfgs.jpg"/>
          <xdr:cNvPicPr/>
        </xdr:nvPicPr>
        <xdr:blipFill>
          <a:blip xmlns:r="http://schemas.openxmlformats.org/officeDocument/2006/relationships" r:embed="rId3"/>
          <a:srcRect/>
          <a:stretch>
            <a:fillRect/>
          </a:stretch>
        </xdr:blipFill>
        <xdr:spPr>
          <a:xfrm>
            <a:off x="876301" y="28575"/>
            <a:ext cx="690710" cy="720000"/>
          </a:xfrm>
          <a:prstGeom prst="rect">
            <a:avLst/>
          </a:prstGeom>
          <a:noFill/>
          <a:ln>
            <a:noFill/>
          </a:ln>
          <a:effectLst/>
        </xdr:spPr>
      </xdr:pic>
      <xdr:pic>
        <xdr:nvPicPr>
          <xdr:cNvPr id="6" name="Рисунок 11" descr="C:\Users\User\Downloads\1676035509_grizly-club-p-klipart-buryatiya-4.jpg"/>
          <xdr:cNvPicPr/>
        </xdr:nvPicPr>
        <xdr:blipFill>
          <a:blip xmlns:r="http://schemas.openxmlformats.org/officeDocument/2006/relationships" r:embed="rId4"/>
          <a:srcRect/>
          <a:stretch>
            <a:fillRect/>
          </a:stretch>
        </xdr:blipFill>
        <xdr:spPr>
          <a:xfrm>
            <a:off x="10794210" y="66675"/>
            <a:ext cx="756000" cy="756000"/>
          </a:xfrm>
          <a:prstGeom prst="rect">
            <a:avLst/>
          </a:prstGeom>
          <a:noFill/>
          <a:ln>
            <a:noFill/>
          </a:ln>
          <a:effectLst/>
        </xdr:spPr>
      </xdr:pic>
    </xdr:grp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14</xdr:col>
      <xdr:colOff>869359</xdr:colOff>
      <xdr:row>3</xdr:row>
      <xdr:rowOff>100905</xdr:rowOff>
    </xdr:to>
    <xdr:grpSp>
      <xdr:nvGrpSpPr>
        <xdr:cNvPr id="2" name=" "/>
        <xdr:cNvGrpSpPr/>
      </xdr:nvGrpSpPr>
      <xdr:grpSpPr>
        <a:xfrm>
          <a:off x="0" y="815190"/>
          <a:ext cx="0" cy="28518662"/>
          <a:chOff x="30960" y="28575"/>
          <a:chExt cx="12319304" cy="824145"/>
        </a:xfrm>
      </xdr:grpSpPr>
      <xdr:pic>
        <xdr:nvPicPr>
          <xdr:cNvPr id="3" name="Picture 170" descr=" "/>
          <xdr:cNvPicPr/>
        </xdr:nvPicPr>
        <xdr:blipFill>
          <a:blip xmlns:r="http://schemas.openxmlformats.org/officeDocument/2006/relationships" r:embed="rId1"/>
          <a:srcRect/>
          <a:stretch>
            <a:fillRect/>
          </a:stretch>
        </xdr:blipFill>
        <xdr:spPr>
          <a:xfrm>
            <a:off x="30960" y="29880"/>
            <a:ext cx="751237" cy="720135"/>
          </a:xfrm>
          <a:prstGeom prst="rect">
            <a:avLst/>
          </a:prstGeom>
          <a:noFill/>
          <a:ln w="0" cap="flat" cmpd="sng">
            <a:noFill/>
            <a:prstDash val="solid"/>
            <a:miter/>
          </a:ln>
          <a:effectLst/>
        </xdr:spPr>
      </xdr:pic>
      <xdr:pic>
        <xdr:nvPicPr>
          <xdr:cNvPr id="4" name="Picture 2" descr=" "/>
          <xdr:cNvPicPr/>
        </xdr:nvPicPr>
        <xdr:blipFill>
          <a:blip xmlns:r="http://schemas.openxmlformats.org/officeDocument/2006/relationships" r:embed="rId2"/>
          <a:srcRect/>
          <a:stretch>
            <a:fillRect/>
          </a:stretch>
        </xdr:blipFill>
        <xdr:spPr>
          <a:xfrm>
            <a:off x="11579402" y="96585"/>
            <a:ext cx="770862" cy="756135"/>
          </a:xfrm>
          <a:prstGeom prst="rect">
            <a:avLst/>
          </a:prstGeom>
          <a:noFill/>
          <a:ln w="0" cap="flat" cmpd="sng">
            <a:noFill/>
            <a:prstDash val="solid"/>
            <a:miter/>
          </a:ln>
          <a:effectLst/>
        </xdr:spPr>
      </xdr:pic>
      <xdr:pic>
        <xdr:nvPicPr>
          <xdr:cNvPr id="5" name="Рисунок 10" descr="C:\Users\User\Downloads\logo-vfgs.jpg"/>
          <xdr:cNvPicPr/>
        </xdr:nvPicPr>
        <xdr:blipFill>
          <a:blip xmlns:r="http://schemas.openxmlformats.org/officeDocument/2006/relationships" r:embed="rId3"/>
          <a:srcRect/>
          <a:stretch>
            <a:fillRect/>
          </a:stretch>
        </xdr:blipFill>
        <xdr:spPr>
          <a:xfrm>
            <a:off x="876301" y="28575"/>
            <a:ext cx="690710" cy="720000"/>
          </a:xfrm>
          <a:prstGeom prst="rect">
            <a:avLst/>
          </a:prstGeom>
          <a:noFill/>
          <a:ln>
            <a:noFill/>
          </a:ln>
          <a:effectLst/>
        </xdr:spPr>
      </xdr:pic>
      <xdr:pic>
        <xdr:nvPicPr>
          <xdr:cNvPr id="6" name="Рисунок 11" descr="C:\Users\User\Downloads\1676035509_grizly-club-p-klipart-buryatiya-4.jpg"/>
          <xdr:cNvPicPr/>
        </xdr:nvPicPr>
        <xdr:blipFill>
          <a:blip xmlns:r="http://schemas.openxmlformats.org/officeDocument/2006/relationships" r:embed="rId4"/>
          <a:srcRect/>
          <a:stretch>
            <a:fillRect/>
          </a:stretch>
        </xdr:blipFill>
        <xdr:spPr>
          <a:xfrm>
            <a:off x="10794210" y="76200"/>
            <a:ext cx="756000" cy="756000"/>
          </a:xfrm>
          <a:prstGeom prst="rect">
            <a:avLst/>
          </a:prstGeom>
          <a:noFill/>
          <a:ln>
            <a:noFill/>
          </a:ln>
          <a:effectLst/>
        </xdr:spPr>
      </xdr:pic>
    </xdr:grp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14</xdr:col>
      <xdr:colOff>1094296</xdr:colOff>
      <xdr:row>3</xdr:row>
      <xdr:rowOff>151804</xdr:rowOff>
    </xdr:to>
    <xdr:grpSp>
      <xdr:nvGrpSpPr>
        <xdr:cNvPr id="2" name=" "/>
        <xdr:cNvGrpSpPr/>
      </xdr:nvGrpSpPr>
      <xdr:grpSpPr>
        <a:xfrm>
          <a:off x="0" y="866089"/>
          <a:ext cx="0" cy="28641178"/>
          <a:chOff x="30960" y="28575"/>
          <a:chExt cx="12625224" cy="867288"/>
        </a:xfrm>
      </xdr:grpSpPr>
      <xdr:pic>
        <xdr:nvPicPr>
          <xdr:cNvPr id="3" name="Picture 170" descr=" "/>
          <xdr:cNvPicPr/>
        </xdr:nvPicPr>
        <xdr:blipFill>
          <a:blip xmlns:r="http://schemas.openxmlformats.org/officeDocument/2006/relationships" r:embed="rId1"/>
          <a:srcRect/>
          <a:stretch>
            <a:fillRect/>
          </a:stretch>
        </xdr:blipFill>
        <xdr:spPr>
          <a:xfrm>
            <a:off x="30960" y="29880"/>
            <a:ext cx="751237" cy="720135"/>
          </a:xfrm>
          <a:prstGeom prst="rect">
            <a:avLst/>
          </a:prstGeom>
          <a:noFill/>
          <a:ln w="0" cap="flat" cmpd="sng">
            <a:noFill/>
            <a:prstDash val="solid"/>
            <a:miter/>
          </a:ln>
          <a:effectLst/>
        </xdr:spPr>
      </xdr:pic>
      <xdr:pic>
        <xdr:nvPicPr>
          <xdr:cNvPr id="4" name="Picture 2" descr=" "/>
          <xdr:cNvPicPr/>
        </xdr:nvPicPr>
        <xdr:blipFill>
          <a:blip xmlns:r="http://schemas.openxmlformats.org/officeDocument/2006/relationships" r:embed="rId2"/>
          <a:srcRect/>
          <a:stretch>
            <a:fillRect/>
          </a:stretch>
        </xdr:blipFill>
        <xdr:spPr>
          <a:xfrm>
            <a:off x="11885322" y="139728"/>
            <a:ext cx="770862" cy="756135"/>
          </a:xfrm>
          <a:prstGeom prst="rect">
            <a:avLst/>
          </a:prstGeom>
          <a:noFill/>
          <a:ln w="0" cap="flat" cmpd="sng">
            <a:noFill/>
            <a:prstDash val="solid"/>
            <a:miter/>
          </a:ln>
          <a:effectLst/>
        </xdr:spPr>
      </xdr:pic>
      <xdr:pic>
        <xdr:nvPicPr>
          <xdr:cNvPr id="5" name="Рисунок 10" descr="C:\Users\User\Downloads\logo-vfgs.jpg"/>
          <xdr:cNvPicPr/>
        </xdr:nvPicPr>
        <xdr:blipFill>
          <a:blip xmlns:r="http://schemas.openxmlformats.org/officeDocument/2006/relationships" r:embed="rId3"/>
          <a:srcRect/>
          <a:stretch>
            <a:fillRect/>
          </a:stretch>
        </xdr:blipFill>
        <xdr:spPr>
          <a:xfrm>
            <a:off x="876301" y="28575"/>
            <a:ext cx="690710" cy="720000"/>
          </a:xfrm>
          <a:prstGeom prst="rect">
            <a:avLst/>
          </a:prstGeom>
          <a:noFill/>
          <a:ln>
            <a:noFill/>
          </a:ln>
          <a:effectLst/>
        </xdr:spPr>
      </xdr:pic>
      <xdr:pic>
        <xdr:nvPicPr>
          <xdr:cNvPr id="6" name="Рисунок 11" descr="C:\Users\User\Downloads\1676035509_grizly-club-p-klipart-buryatiya-4.jpg"/>
          <xdr:cNvPicPr/>
        </xdr:nvPicPr>
        <xdr:blipFill>
          <a:blip xmlns:r="http://schemas.openxmlformats.org/officeDocument/2006/relationships" r:embed="rId4"/>
          <a:srcRect/>
          <a:stretch>
            <a:fillRect/>
          </a:stretch>
        </xdr:blipFill>
        <xdr:spPr>
          <a:xfrm>
            <a:off x="11125905" y="79562"/>
            <a:ext cx="756000" cy="756000"/>
          </a:xfrm>
          <a:prstGeom prst="rect">
            <a:avLst/>
          </a:prstGeom>
          <a:noFill/>
          <a:ln>
            <a:noFill/>
          </a:ln>
          <a:effectLst/>
        </xdr:spPr>
      </xdr:pic>
    </xdr:grp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14</xdr:col>
      <xdr:colOff>545025</xdr:colOff>
      <xdr:row>3</xdr:row>
      <xdr:rowOff>126801</xdr:rowOff>
    </xdr:to>
    <xdr:grpSp>
      <xdr:nvGrpSpPr>
        <xdr:cNvPr id="2" name=" "/>
        <xdr:cNvGrpSpPr/>
      </xdr:nvGrpSpPr>
      <xdr:grpSpPr>
        <a:xfrm>
          <a:off x="0" y="841086"/>
          <a:ext cx="0" cy="28212988"/>
          <a:chOff x="30960" y="28575"/>
          <a:chExt cx="11919254" cy="833670"/>
        </a:xfrm>
      </xdr:grpSpPr>
      <xdr:pic>
        <xdr:nvPicPr>
          <xdr:cNvPr id="3" name="Picture 170" descr=" "/>
          <xdr:cNvPicPr/>
        </xdr:nvPicPr>
        <xdr:blipFill>
          <a:blip xmlns:r="http://schemas.openxmlformats.org/officeDocument/2006/relationships" r:embed="rId1"/>
          <a:srcRect/>
          <a:stretch>
            <a:fillRect/>
          </a:stretch>
        </xdr:blipFill>
        <xdr:spPr>
          <a:xfrm>
            <a:off x="30960" y="29880"/>
            <a:ext cx="751237" cy="720135"/>
          </a:xfrm>
          <a:prstGeom prst="rect">
            <a:avLst/>
          </a:prstGeom>
          <a:noFill/>
          <a:ln w="0" cap="flat" cmpd="sng">
            <a:noFill/>
            <a:prstDash val="solid"/>
            <a:miter/>
          </a:ln>
          <a:effectLst/>
        </xdr:spPr>
      </xdr:pic>
      <xdr:pic>
        <xdr:nvPicPr>
          <xdr:cNvPr id="4" name="Picture 2" descr=" "/>
          <xdr:cNvPicPr/>
        </xdr:nvPicPr>
        <xdr:blipFill>
          <a:blip xmlns:r="http://schemas.openxmlformats.org/officeDocument/2006/relationships" r:embed="rId2"/>
          <a:srcRect/>
          <a:stretch>
            <a:fillRect/>
          </a:stretch>
        </xdr:blipFill>
        <xdr:spPr>
          <a:xfrm>
            <a:off x="11179352" y="106110"/>
            <a:ext cx="770862" cy="756135"/>
          </a:xfrm>
          <a:prstGeom prst="rect">
            <a:avLst/>
          </a:prstGeom>
          <a:noFill/>
          <a:ln w="0" cap="flat" cmpd="sng">
            <a:noFill/>
            <a:prstDash val="solid"/>
            <a:miter/>
          </a:ln>
          <a:effectLst/>
        </xdr:spPr>
      </xdr:pic>
      <xdr:pic>
        <xdr:nvPicPr>
          <xdr:cNvPr id="5" name="Рисунок 10" descr="C:\Users\User\Downloads\logo-vfgs.jpg"/>
          <xdr:cNvPicPr/>
        </xdr:nvPicPr>
        <xdr:blipFill>
          <a:blip xmlns:r="http://schemas.openxmlformats.org/officeDocument/2006/relationships" r:embed="rId3"/>
          <a:srcRect/>
          <a:stretch>
            <a:fillRect/>
          </a:stretch>
        </xdr:blipFill>
        <xdr:spPr>
          <a:xfrm>
            <a:off x="876301" y="28575"/>
            <a:ext cx="690710" cy="720000"/>
          </a:xfrm>
          <a:prstGeom prst="rect">
            <a:avLst/>
          </a:prstGeom>
          <a:noFill/>
          <a:ln>
            <a:noFill/>
          </a:ln>
          <a:effectLst/>
        </xdr:spPr>
      </xdr:pic>
      <xdr:pic>
        <xdr:nvPicPr>
          <xdr:cNvPr id="6" name="Рисунок 11" descr="C:\Users\User\Downloads\1676035509_grizly-club-p-klipart-buryatiya-4.jpg"/>
          <xdr:cNvPicPr/>
        </xdr:nvPicPr>
        <xdr:blipFill>
          <a:blip xmlns:r="http://schemas.openxmlformats.org/officeDocument/2006/relationships" r:embed="rId4"/>
          <a:srcRect/>
          <a:stretch>
            <a:fillRect/>
          </a:stretch>
        </xdr:blipFill>
        <xdr:spPr>
          <a:xfrm>
            <a:off x="10375110" y="57150"/>
            <a:ext cx="756000" cy="756000"/>
          </a:xfrm>
          <a:prstGeom prst="rect">
            <a:avLst/>
          </a:prstGeom>
          <a:noFill/>
          <a:ln>
            <a:noFill/>
          </a:ln>
          <a:effectLst/>
        </xdr:spPr>
      </xdr:pic>
    </xdr:grp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14</xdr:col>
      <xdr:colOff>779846</xdr:colOff>
      <xdr:row>3</xdr:row>
      <xdr:rowOff>100905</xdr:rowOff>
    </xdr:to>
    <xdr:grpSp>
      <xdr:nvGrpSpPr>
        <xdr:cNvPr id="2" name=" "/>
        <xdr:cNvGrpSpPr/>
      </xdr:nvGrpSpPr>
      <xdr:grpSpPr>
        <a:xfrm>
          <a:off x="0" y="815190"/>
          <a:ext cx="0" cy="28694076"/>
          <a:chOff x="30960" y="28575"/>
          <a:chExt cx="12322666" cy="811258"/>
        </a:xfrm>
      </xdr:grpSpPr>
      <xdr:pic>
        <xdr:nvPicPr>
          <xdr:cNvPr id="3" name="Picture 170" descr=" "/>
          <xdr:cNvPicPr/>
        </xdr:nvPicPr>
        <xdr:blipFill>
          <a:blip xmlns:r="http://schemas.openxmlformats.org/officeDocument/2006/relationships" r:embed="rId1"/>
          <a:srcRect/>
          <a:stretch>
            <a:fillRect/>
          </a:stretch>
        </xdr:blipFill>
        <xdr:spPr>
          <a:xfrm>
            <a:off x="30960" y="29880"/>
            <a:ext cx="751237" cy="720135"/>
          </a:xfrm>
          <a:prstGeom prst="rect">
            <a:avLst/>
          </a:prstGeom>
          <a:noFill/>
          <a:ln w="0" cap="flat" cmpd="sng">
            <a:noFill/>
            <a:prstDash val="solid"/>
            <a:miter/>
          </a:ln>
          <a:effectLst/>
        </xdr:spPr>
      </xdr:pic>
      <xdr:pic>
        <xdr:nvPicPr>
          <xdr:cNvPr id="4" name="Picture 2" descr=" "/>
          <xdr:cNvPicPr/>
        </xdr:nvPicPr>
        <xdr:blipFill>
          <a:blip xmlns:r="http://schemas.openxmlformats.org/officeDocument/2006/relationships" r:embed="rId2"/>
          <a:srcRect/>
          <a:stretch>
            <a:fillRect/>
          </a:stretch>
        </xdr:blipFill>
        <xdr:spPr>
          <a:xfrm>
            <a:off x="11582764" y="83698"/>
            <a:ext cx="770862" cy="756135"/>
          </a:xfrm>
          <a:prstGeom prst="rect">
            <a:avLst/>
          </a:prstGeom>
          <a:noFill/>
          <a:ln w="0" cap="flat" cmpd="sng">
            <a:noFill/>
            <a:prstDash val="solid"/>
            <a:miter/>
          </a:ln>
          <a:effectLst/>
        </xdr:spPr>
      </xdr:pic>
      <xdr:pic>
        <xdr:nvPicPr>
          <xdr:cNvPr id="5" name="Рисунок 10" descr="C:\Users\User\Downloads\logo-vfgs.jpg"/>
          <xdr:cNvPicPr/>
        </xdr:nvPicPr>
        <xdr:blipFill>
          <a:blip xmlns:r="http://schemas.openxmlformats.org/officeDocument/2006/relationships" r:embed="rId3"/>
          <a:srcRect/>
          <a:stretch>
            <a:fillRect/>
          </a:stretch>
        </xdr:blipFill>
        <xdr:spPr>
          <a:xfrm>
            <a:off x="876301" y="28575"/>
            <a:ext cx="690710" cy="720000"/>
          </a:xfrm>
          <a:prstGeom prst="rect">
            <a:avLst/>
          </a:prstGeom>
          <a:noFill/>
          <a:ln>
            <a:noFill/>
          </a:ln>
          <a:effectLst/>
        </xdr:spPr>
      </xdr:pic>
      <xdr:pic>
        <xdr:nvPicPr>
          <xdr:cNvPr id="6" name="Рисунок 11" descr="C:\Users\User\Downloads\1676035509_grizly-club-p-klipart-buryatiya-4.jpg"/>
          <xdr:cNvPicPr/>
        </xdr:nvPicPr>
        <xdr:blipFill>
          <a:blip xmlns:r="http://schemas.openxmlformats.org/officeDocument/2006/relationships" r:embed="rId4"/>
          <a:srcRect/>
          <a:stretch>
            <a:fillRect/>
          </a:stretch>
        </xdr:blipFill>
        <xdr:spPr>
          <a:xfrm>
            <a:off x="10823346" y="79562"/>
            <a:ext cx="756000" cy="756000"/>
          </a:xfrm>
          <a:prstGeom prst="rect">
            <a:avLst/>
          </a:prstGeom>
          <a:noFill/>
          <a:ln>
            <a:noFill/>
          </a:ln>
          <a:effectLst/>
        </xdr:spPr>
      </xdr:pic>
    </xdr:grp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19043</xdr:colOff>
      <xdr:row>0</xdr:row>
      <xdr:rowOff>0</xdr:rowOff>
    </xdr:from>
    <xdr:to>
      <xdr:col>14</xdr:col>
      <xdr:colOff>927366</xdr:colOff>
      <xdr:row>3</xdr:row>
      <xdr:rowOff>88403</xdr:rowOff>
    </xdr:to>
    <xdr:grpSp>
      <xdr:nvGrpSpPr>
        <xdr:cNvPr id="2" name=" "/>
        <xdr:cNvGrpSpPr/>
      </xdr:nvGrpSpPr>
      <xdr:grpSpPr>
        <a:xfrm>
          <a:off x="0" y="802688"/>
          <a:ext cx="19043" cy="28510451"/>
          <a:chOff x="30960" y="28575"/>
          <a:chExt cx="12347879" cy="814620"/>
        </a:xfrm>
      </xdr:grpSpPr>
      <xdr:pic>
        <xdr:nvPicPr>
          <xdr:cNvPr id="3" name="Picture 170" descr=" "/>
          <xdr:cNvPicPr/>
        </xdr:nvPicPr>
        <xdr:blipFill>
          <a:blip xmlns:r="http://schemas.openxmlformats.org/officeDocument/2006/relationships" r:embed="rId1" cstate="print"/>
          <a:srcRect/>
          <a:stretch>
            <a:fillRect/>
          </a:stretch>
        </xdr:blipFill>
        <xdr:spPr>
          <a:xfrm>
            <a:off x="30960" y="29880"/>
            <a:ext cx="751237" cy="720135"/>
          </a:xfrm>
          <a:prstGeom prst="rect">
            <a:avLst/>
          </a:prstGeom>
          <a:noFill/>
          <a:ln w="0" cap="flat" cmpd="sng">
            <a:noFill/>
            <a:prstDash val="solid"/>
            <a:miter/>
          </a:ln>
          <a:effectLst/>
        </xdr:spPr>
      </xdr:pic>
      <xdr:pic>
        <xdr:nvPicPr>
          <xdr:cNvPr id="4" name="Picture 2" descr=" "/>
          <xdr:cNvPicPr/>
        </xdr:nvPicPr>
        <xdr:blipFill>
          <a:blip xmlns:r="http://schemas.openxmlformats.org/officeDocument/2006/relationships" r:embed="rId2" cstate="print"/>
          <a:srcRect/>
          <a:stretch>
            <a:fillRect/>
          </a:stretch>
        </xdr:blipFill>
        <xdr:spPr>
          <a:xfrm>
            <a:off x="11607977" y="87060"/>
            <a:ext cx="770862" cy="756135"/>
          </a:xfrm>
          <a:prstGeom prst="rect">
            <a:avLst/>
          </a:prstGeom>
          <a:noFill/>
          <a:ln w="0" cap="flat" cmpd="sng">
            <a:noFill/>
            <a:prstDash val="solid"/>
            <a:miter/>
          </a:ln>
          <a:effectLst/>
        </xdr:spPr>
      </xdr:pic>
      <xdr:pic>
        <xdr:nvPicPr>
          <xdr:cNvPr id="5" name="Рисунок 10" descr="C:\Users\User\Downloads\logo-vfgs.jpg"/>
          <xdr:cNvPicPr/>
        </xdr:nvPicPr>
        <xdr:blipFill>
          <a:blip xmlns:r="http://schemas.openxmlformats.org/officeDocument/2006/relationships" r:embed="rId3" cstate="print"/>
          <a:srcRect/>
          <a:stretch>
            <a:fillRect/>
          </a:stretch>
        </xdr:blipFill>
        <xdr:spPr>
          <a:xfrm>
            <a:off x="876301" y="28575"/>
            <a:ext cx="690710" cy="720000"/>
          </a:xfrm>
          <a:prstGeom prst="rect">
            <a:avLst/>
          </a:prstGeom>
          <a:noFill/>
          <a:ln>
            <a:noFill/>
          </a:ln>
          <a:effectLst/>
        </xdr:spPr>
      </xdr:pic>
      <xdr:pic>
        <xdr:nvPicPr>
          <xdr:cNvPr id="6" name="Рисунок 11" descr="C:\Users\User\Downloads\1676035509_grizly-club-p-klipart-buryatiya-4.jpg"/>
          <xdr:cNvPicPr/>
        </xdr:nvPicPr>
        <xdr:blipFill>
          <a:blip xmlns:r="http://schemas.openxmlformats.org/officeDocument/2006/relationships" r:embed="rId4" cstate="print"/>
          <a:srcRect/>
          <a:stretch>
            <a:fillRect/>
          </a:stretch>
        </xdr:blipFill>
        <xdr:spPr>
          <a:xfrm>
            <a:off x="10851360" y="47625"/>
            <a:ext cx="756000" cy="756000"/>
          </a:xfrm>
          <a:prstGeom prst="rect">
            <a:avLst/>
          </a:prstGeom>
          <a:noFill/>
          <a:ln>
            <a:noFill/>
          </a:ln>
          <a:effectLst/>
        </xdr:spPr>
      </xdr:pic>
    </xdr:grp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3</xdr:row>
      <xdr:rowOff>101203</xdr:rowOff>
    </xdr:from>
    <xdr:to>
      <xdr:col>10</xdr:col>
      <xdr:colOff>0</xdr:colOff>
      <xdr:row>7</xdr:row>
      <xdr:rowOff>50452</xdr:rowOff>
    </xdr:to>
    <xdr:pic>
      <xdr:nvPicPr>
        <xdr:cNvPr id="2" name="Рисунок 2" descr="http://www.vfgs.ru/imgs/GIRLOGO.jpg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5809890" y="105480"/>
          <a:ext cx="360" cy="708360"/>
        </a:xfrm>
        <a:prstGeom prst="rect">
          <a:avLst/>
        </a:prstGeom>
        <a:noFill/>
        <a:ln w="0" cap="flat" cmpd="sng">
          <a:noFill/>
          <a:prstDash val="solid"/>
          <a:miter/>
        </a:ln>
        <a:effectLst/>
      </xdr:spPr>
    </xdr:pic>
    <xdr:clientData/>
  </xdr:twoCellAnchor>
  <xdr:twoCellAnchor>
    <xdr:from>
      <xdr:col>0</xdr:col>
      <xdr:colOff>18897</xdr:colOff>
      <xdr:row>0</xdr:row>
      <xdr:rowOff>50601</xdr:rowOff>
    </xdr:from>
    <xdr:to>
      <xdr:col>1</xdr:col>
      <xdr:colOff>158347</xdr:colOff>
      <xdr:row>4</xdr:row>
      <xdr:rowOff>12650</xdr:rowOff>
    </xdr:to>
    <xdr:pic>
      <xdr:nvPicPr>
        <xdr:cNvPr id="3" name="Picture 170" descr="http://www.vfgs.ru/imgs/GIRLOGO.jpg"/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>
        <a:xfrm>
          <a:off x="19050" y="58455"/>
          <a:ext cx="749245" cy="720135"/>
        </a:xfrm>
        <a:prstGeom prst="rect">
          <a:avLst/>
        </a:prstGeom>
        <a:noFill/>
        <a:ln w="0" cap="flat" cmpd="sng">
          <a:noFill/>
          <a:prstDash val="solid"/>
          <a:miter/>
        </a:ln>
        <a:effectLst/>
      </xdr:spPr>
    </xdr:pic>
    <xdr:clientData/>
  </xdr:twoCellAnchor>
  <xdr:twoCellAnchor>
    <xdr:from>
      <xdr:col>13</xdr:col>
      <xdr:colOff>153483</xdr:colOff>
      <xdr:row>0</xdr:row>
      <xdr:rowOff>25300</xdr:rowOff>
    </xdr:from>
    <xdr:to>
      <xdr:col>13</xdr:col>
      <xdr:colOff>922988</xdr:colOff>
      <xdr:row>4</xdr:row>
      <xdr:rowOff>12650</xdr:rowOff>
    </xdr:to>
    <xdr:pic>
      <xdr:nvPicPr>
        <xdr:cNvPr id="4" name="Picture 2" descr="http://www.vfgs.ru/imgs/GIRLOGO.jpg"/>
        <xdr:cNvPicPr/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>
        <a:xfrm>
          <a:off x="7964970" y="28575"/>
          <a:ext cx="768819" cy="756135"/>
        </a:xfrm>
        <a:prstGeom prst="rect">
          <a:avLst/>
        </a:prstGeom>
        <a:noFill/>
        <a:ln w="0" cap="flat" cmpd="sng">
          <a:noFill/>
          <a:prstDash val="solid"/>
          <a:miter/>
        </a:ln>
        <a:effectLst/>
      </xdr:spPr>
    </xdr:pic>
    <xdr:clientData/>
  </xdr:twoCellAnchor>
  <xdr:twoCellAnchor>
    <xdr:from>
      <xdr:col>1</xdr:col>
      <xdr:colOff>180968</xdr:colOff>
      <xdr:row>0</xdr:row>
      <xdr:rowOff>63251</xdr:rowOff>
    </xdr:from>
    <xdr:to>
      <xdr:col>2</xdr:col>
      <xdr:colOff>347323</xdr:colOff>
      <xdr:row>4</xdr:row>
      <xdr:rowOff>12650</xdr:rowOff>
    </xdr:to>
    <xdr:pic>
      <xdr:nvPicPr>
        <xdr:cNvPr id="5" name="Рисунок 8" descr="C:\Users\User\Downloads\logo-vfgs.jpg"/>
        <xdr:cNvPicPr/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>
        <a:xfrm>
          <a:off x="790575" y="66675"/>
          <a:ext cx="690710" cy="720000"/>
        </a:xfrm>
        <a:prstGeom prst="rect">
          <a:avLst/>
        </a:prstGeom>
        <a:noFill/>
        <a:ln>
          <a:noFill/>
        </a:ln>
        <a:effectLst/>
      </xdr:spPr>
    </xdr:pic>
    <xdr:clientData/>
  </xdr:twoCellAnchor>
  <xdr:twoCellAnchor>
    <xdr:from>
      <xdr:col>11</xdr:col>
      <xdr:colOff>789954</xdr:colOff>
      <xdr:row>0</xdr:row>
      <xdr:rowOff>25300</xdr:rowOff>
    </xdr:from>
    <xdr:to>
      <xdr:col>13</xdr:col>
      <xdr:colOff>89792</xdr:colOff>
      <xdr:row>4</xdr:row>
      <xdr:rowOff>25300</xdr:rowOff>
    </xdr:to>
    <xdr:pic>
      <xdr:nvPicPr>
        <xdr:cNvPr id="6" name="Рисунок 9" descr="C:\Users\User\Downloads\1676035509_grizly-club-p-klipart-buryatiya-4.jpg"/>
        <xdr:cNvPicPr/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>
        <a:xfrm>
          <a:off x="7191374" y="28575"/>
          <a:ext cx="824037" cy="770733"/>
        </a:xfrm>
        <a:prstGeom prst="rect">
          <a:avLst/>
        </a:prstGeom>
        <a:noFill/>
        <a:ln>
          <a:noFill/>
        </a:ln>
        <a:effectLst/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3</xdr:row>
      <xdr:rowOff>101203</xdr:rowOff>
    </xdr:from>
    <xdr:to>
      <xdr:col>10</xdr:col>
      <xdr:colOff>0</xdr:colOff>
      <xdr:row>7</xdr:row>
      <xdr:rowOff>50452</xdr:rowOff>
    </xdr:to>
    <xdr:pic>
      <xdr:nvPicPr>
        <xdr:cNvPr id="2" name="Рисунок 2" descr="http://www.vfgs.ru/imgs/GIRLOGO.jpg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5809890" y="676980"/>
          <a:ext cx="360" cy="708360"/>
        </a:xfrm>
        <a:prstGeom prst="rect">
          <a:avLst/>
        </a:prstGeom>
        <a:noFill/>
        <a:ln w="0" cap="flat" cmpd="sng">
          <a:noFill/>
          <a:prstDash val="solid"/>
          <a:miter/>
        </a:ln>
        <a:effectLst/>
      </xdr:spPr>
    </xdr:pic>
    <xdr:clientData/>
  </xdr:twoCellAnchor>
  <xdr:twoCellAnchor>
    <xdr:from>
      <xdr:col>0</xdr:col>
      <xdr:colOff>18897</xdr:colOff>
      <xdr:row>0</xdr:row>
      <xdr:rowOff>50601</xdr:rowOff>
    </xdr:from>
    <xdr:to>
      <xdr:col>1</xdr:col>
      <xdr:colOff>158605</xdr:colOff>
      <xdr:row>4</xdr:row>
      <xdr:rowOff>12650</xdr:rowOff>
    </xdr:to>
    <xdr:pic>
      <xdr:nvPicPr>
        <xdr:cNvPr id="3" name="Picture 170" descr="http://www.vfgs.ru/imgs/GIRLOGO.jpg"/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>
        <a:xfrm>
          <a:off x="19050" y="58455"/>
          <a:ext cx="749245" cy="720135"/>
        </a:xfrm>
        <a:prstGeom prst="rect">
          <a:avLst/>
        </a:prstGeom>
        <a:noFill/>
        <a:ln w="0" cap="flat" cmpd="sng">
          <a:noFill/>
          <a:prstDash val="solid"/>
          <a:miter/>
        </a:ln>
        <a:effectLst/>
      </xdr:spPr>
    </xdr:pic>
    <xdr:clientData/>
  </xdr:twoCellAnchor>
  <xdr:twoCellAnchor>
    <xdr:from>
      <xdr:col>13</xdr:col>
      <xdr:colOff>153483</xdr:colOff>
      <xdr:row>0</xdr:row>
      <xdr:rowOff>25300</xdr:rowOff>
    </xdr:from>
    <xdr:to>
      <xdr:col>13</xdr:col>
      <xdr:colOff>922988</xdr:colOff>
      <xdr:row>4</xdr:row>
      <xdr:rowOff>12650</xdr:rowOff>
    </xdr:to>
    <xdr:pic>
      <xdr:nvPicPr>
        <xdr:cNvPr id="4" name="Picture 2" descr="http://www.vfgs.ru/imgs/GIRLOGO.jpg"/>
        <xdr:cNvPicPr/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>
        <a:xfrm>
          <a:off x="7964970" y="28575"/>
          <a:ext cx="768819" cy="756135"/>
        </a:xfrm>
        <a:prstGeom prst="rect">
          <a:avLst/>
        </a:prstGeom>
        <a:noFill/>
        <a:ln w="0" cap="flat" cmpd="sng">
          <a:noFill/>
          <a:prstDash val="solid"/>
          <a:miter/>
        </a:ln>
        <a:effectLst/>
      </xdr:spPr>
    </xdr:pic>
    <xdr:clientData/>
  </xdr:twoCellAnchor>
  <xdr:twoCellAnchor>
    <xdr:from>
      <xdr:col>1</xdr:col>
      <xdr:colOff>218673</xdr:colOff>
      <xdr:row>0</xdr:row>
      <xdr:rowOff>63251</xdr:rowOff>
    </xdr:from>
    <xdr:to>
      <xdr:col>2</xdr:col>
      <xdr:colOff>299727</xdr:colOff>
      <xdr:row>4</xdr:row>
      <xdr:rowOff>12650</xdr:rowOff>
    </xdr:to>
    <xdr:pic>
      <xdr:nvPicPr>
        <xdr:cNvPr id="5" name="Рисунок 6" descr="C:\Users\User\Downloads\logo-vfgs.jpg"/>
        <xdr:cNvPicPr/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>
        <a:xfrm>
          <a:off x="828675" y="66675"/>
          <a:ext cx="690710" cy="720000"/>
        </a:xfrm>
        <a:prstGeom prst="rect">
          <a:avLst/>
        </a:prstGeom>
        <a:noFill/>
        <a:ln>
          <a:noFill/>
        </a:ln>
        <a:effectLst/>
      </xdr:spPr>
    </xdr:pic>
    <xdr:clientData/>
  </xdr:twoCellAnchor>
  <xdr:twoCellAnchor>
    <xdr:from>
      <xdr:col>12</xdr:col>
      <xdr:colOff>0</xdr:colOff>
      <xdr:row>0</xdr:row>
      <xdr:rowOff>25300</xdr:rowOff>
    </xdr:from>
    <xdr:to>
      <xdr:col>13</xdr:col>
      <xdr:colOff>61602</xdr:colOff>
      <xdr:row>4</xdr:row>
      <xdr:rowOff>25300</xdr:rowOff>
    </xdr:to>
    <xdr:pic>
      <xdr:nvPicPr>
        <xdr:cNvPr id="6" name="Рисунок 7" descr="C:\Users\User\Downloads\1676035509_grizly-club-p-klipart-buryatiya-4.jpg"/>
        <xdr:cNvPicPr/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>
        <a:xfrm>
          <a:off x="7115175" y="28575"/>
          <a:ext cx="757361" cy="770733"/>
        </a:xfrm>
        <a:prstGeom prst="rect">
          <a:avLst/>
        </a:prstGeom>
        <a:noFill/>
        <a:ln>
          <a:noFill/>
        </a:ln>
        <a:effectLst/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14</xdr:col>
      <xdr:colOff>720729</xdr:colOff>
      <xdr:row>3</xdr:row>
      <xdr:rowOff>88403</xdr:rowOff>
    </xdr:to>
    <xdr:grpSp>
      <xdr:nvGrpSpPr>
        <xdr:cNvPr id="2" name=" "/>
        <xdr:cNvGrpSpPr/>
      </xdr:nvGrpSpPr>
      <xdr:grpSpPr>
        <a:xfrm>
          <a:off x="0" y="802688"/>
          <a:ext cx="0" cy="28816182"/>
          <a:chOff x="30960" y="28575"/>
          <a:chExt cx="12214769" cy="795934"/>
        </a:xfrm>
      </xdr:grpSpPr>
      <xdr:pic>
        <xdr:nvPicPr>
          <xdr:cNvPr id="3" name="Picture 170" descr=" "/>
          <xdr:cNvPicPr/>
        </xdr:nvPicPr>
        <xdr:blipFill>
          <a:blip xmlns:r="http://schemas.openxmlformats.org/officeDocument/2006/relationships" r:embed="rId1"/>
          <a:srcRect/>
          <a:stretch>
            <a:fillRect/>
          </a:stretch>
        </xdr:blipFill>
        <xdr:spPr>
          <a:xfrm>
            <a:off x="30960" y="29880"/>
            <a:ext cx="751237" cy="720135"/>
          </a:xfrm>
          <a:prstGeom prst="rect">
            <a:avLst/>
          </a:prstGeom>
          <a:noFill/>
          <a:ln w="0" cap="flat" cmpd="sng">
            <a:noFill/>
            <a:prstDash val="solid"/>
            <a:miter/>
          </a:ln>
          <a:effectLst/>
        </xdr:spPr>
      </xdr:pic>
      <xdr:pic>
        <xdr:nvPicPr>
          <xdr:cNvPr id="4" name="Picture 2" descr=" "/>
          <xdr:cNvPicPr/>
        </xdr:nvPicPr>
        <xdr:blipFill>
          <a:blip xmlns:r="http://schemas.openxmlformats.org/officeDocument/2006/relationships" r:embed="rId2"/>
          <a:srcRect/>
          <a:stretch>
            <a:fillRect/>
          </a:stretch>
        </xdr:blipFill>
        <xdr:spPr>
          <a:xfrm>
            <a:off x="11474867" y="68374"/>
            <a:ext cx="770862" cy="756135"/>
          </a:xfrm>
          <a:prstGeom prst="rect">
            <a:avLst/>
          </a:prstGeom>
          <a:noFill/>
          <a:ln w="0" cap="flat" cmpd="sng">
            <a:noFill/>
            <a:prstDash val="solid"/>
            <a:miter/>
          </a:ln>
          <a:effectLst/>
        </xdr:spPr>
      </xdr:pic>
      <xdr:pic>
        <xdr:nvPicPr>
          <xdr:cNvPr id="5" name="Рисунок 10" descr="C:\Users\User\Downloads\logo-vfgs.jpg"/>
          <xdr:cNvPicPr/>
        </xdr:nvPicPr>
        <xdr:blipFill>
          <a:blip xmlns:r="http://schemas.openxmlformats.org/officeDocument/2006/relationships" r:embed="rId3"/>
          <a:srcRect/>
          <a:stretch>
            <a:fillRect/>
          </a:stretch>
        </xdr:blipFill>
        <xdr:spPr>
          <a:xfrm>
            <a:off x="876301" y="28575"/>
            <a:ext cx="690710" cy="720000"/>
          </a:xfrm>
          <a:prstGeom prst="rect">
            <a:avLst/>
          </a:prstGeom>
          <a:noFill/>
          <a:ln>
            <a:noFill/>
          </a:ln>
          <a:effectLst/>
        </xdr:spPr>
      </xdr:pic>
      <xdr:pic>
        <xdr:nvPicPr>
          <xdr:cNvPr id="6" name="Рисунок 11" descr="C:\Users\User\Downloads\1676035509_grizly-club-p-klipart-buryatiya-4.jpg"/>
          <xdr:cNvPicPr/>
        </xdr:nvPicPr>
        <xdr:blipFill>
          <a:blip xmlns:r="http://schemas.openxmlformats.org/officeDocument/2006/relationships" r:embed="rId4"/>
          <a:srcRect/>
          <a:stretch>
            <a:fillRect/>
          </a:stretch>
        </xdr:blipFill>
        <xdr:spPr>
          <a:xfrm>
            <a:off x="10699234" y="47625"/>
            <a:ext cx="756000" cy="756000"/>
          </a:xfrm>
          <a:prstGeom prst="rect">
            <a:avLst/>
          </a:prstGeom>
          <a:noFill/>
          <a:ln>
            <a:noFill/>
          </a:ln>
          <a:effectLst/>
        </xdr:spPr>
      </xdr:pic>
    </xdr:grp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14</xdr:col>
      <xdr:colOff>760107</xdr:colOff>
      <xdr:row>3</xdr:row>
      <xdr:rowOff>114300</xdr:rowOff>
    </xdr:to>
    <xdr:grpSp>
      <xdr:nvGrpSpPr>
        <xdr:cNvPr id="2" name=" "/>
        <xdr:cNvGrpSpPr/>
      </xdr:nvGrpSpPr>
      <xdr:grpSpPr>
        <a:xfrm>
          <a:off x="0" y="828585"/>
          <a:ext cx="0" cy="28621193"/>
          <a:chOff x="30960" y="28575"/>
          <a:chExt cx="12191278" cy="814620"/>
        </a:xfrm>
      </xdr:grpSpPr>
      <xdr:pic>
        <xdr:nvPicPr>
          <xdr:cNvPr id="3" name="Picture 170" descr=" "/>
          <xdr:cNvPicPr/>
        </xdr:nvPicPr>
        <xdr:blipFill>
          <a:blip xmlns:r="http://schemas.openxmlformats.org/officeDocument/2006/relationships" r:embed="rId1"/>
          <a:srcRect/>
          <a:stretch>
            <a:fillRect/>
          </a:stretch>
        </xdr:blipFill>
        <xdr:spPr>
          <a:xfrm>
            <a:off x="30960" y="29880"/>
            <a:ext cx="751237" cy="720135"/>
          </a:xfrm>
          <a:prstGeom prst="rect">
            <a:avLst/>
          </a:prstGeom>
          <a:noFill/>
          <a:ln w="0" cap="flat" cmpd="sng">
            <a:noFill/>
            <a:prstDash val="solid"/>
            <a:miter/>
          </a:ln>
          <a:effectLst/>
        </xdr:spPr>
      </xdr:pic>
      <xdr:pic>
        <xdr:nvPicPr>
          <xdr:cNvPr id="4" name="Picture 2" descr=" "/>
          <xdr:cNvPicPr/>
        </xdr:nvPicPr>
        <xdr:blipFill>
          <a:blip xmlns:r="http://schemas.openxmlformats.org/officeDocument/2006/relationships" r:embed="rId2"/>
          <a:srcRect/>
          <a:stretch>
            <a:fillRect/>
          </a:stretch>
        </xdr:blipFill>
        <xdr:spPr>
          <a:xfrm>
            <a:off x="11451376" y="87060"/>
            <a:ext cx="770862" cy="756135"/>
          </a:xfrm>
          <a:prstGeom prst="rect">
            <a:avLst/>
          </a:prstGeom>
          <a:noFill/>
          <a:ln w="0" cap="flat" cmpd="sng">
            <a:noFill/>
            <a:prstDash val="solid"/>
            <a:miter/>
          </a:ln>
          <a:effectLst/>
        </xdr:spPr>
      </xdr:pic>
      <xdr:pic>
        <xdr:nvPicPr>
          <xdr:cNvPr id="5" name="Рисунок 14" descr="C:\Users\User\Downloads\logo-vfgs.jpg"/>
          <xdr:cNvPicPr/>
        </xdr:nvPicPr>
        <xdr:blipFill>
          <a:blip xmlns:r="http://schemas.openxmlformats.org/officeDocument/2006/relationships" r:embed="rId3"/>
          <a:srcRect/>
          <a:stretch>
            <a:fillRect/>
          </a:stretch>
        </xdr:blipFill>
        <xdr:spPr>
          <a:xfrm>
            <a:off x="876301" y="28575"/>
            <a:ext cx="690710" cy="720000"/>
          </a:xfrm>
          <a:prstGeom prst="rect">
            <a:avLst/>
          </a:prstGeom>
          <a:noFill/>
          <a:ln>
            <a:noFill/>
          </a:ln>
          <a:effectLst/>
        </xdr:spPr>
      </xdr:pic>
      <xdr:pic>
        <xdr:nvPicPr>
          <xdr:cNvPr id="6" name="Рисунок 15" descr="C:\Users\User\Downloads\1676035509_grizly-club-p-klipart-buryatiya-4.jpg"/>
          <xdr:cNvPicPr/>
        </xdr:nvPicPr>
        <xdr:blipFill>
          <a:blip xmlns:r="http://schemas.openxmlformats.org/officeDocument/2006/relationships" r:embed="rId4"/>
          <a:srcRect/>
          <a:stretch>
            <a:fillRect/>
          </a:stretch>
        </xdr:blipFill>
        <xdr:spPr>
          <a:xfrm>
            <a:off x="10694759" y="58617"/>
            <a:ext cx="756000" cy="756000"/>
          </a:xfrm>
          <a:prstGeom prst="rect">
            <a:avLst/>
          </a:prstGeom>
          <a:noFill/>
          <a:ln>
            <a:noFill/>
          </a:ln>
          <a:effectLst/>
        </xdr:spPr>
      </xdr:pic>
    </xdr:grp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14</xdr:col>
      <xdr:colOff>748928</xdr:colOff>
      <xdr:row>3</xdr:row>
      <xdr:rowOff>114300</xdr:rowOff>
    </xdr:to>
    <xdr:grpSp>
      <xdr:nvGrpSpPr>
        <xdr:cNvPr id="2" name=" "/>
        <xdr:cNvGrpSpPr/>
      </xdr:nvGrpSpPr>
      <xdr:grpSpPr>
        <a:xfrm>
          <a:off x="0" y="828585"/>
          <a:ext cx="0" cy="28596377"/>
          <a:chOff x="30960" y="28575"/>
          <a:chExt cx="12224836" cy="814620"/>
        </a:xfrm>
      </xdr:grpSpPr>
      <xdr:pic>
        <xdr:nvPicPr>
          <xdr:cNvPr id="3" name="Picture 170" descr=" "/>
          <xdr:cNvPicPr/>
        </xdr:nvPicPr>
        <xdr:blipFill>
          <a:blip xmlns:r="http://schemas.openxmlformats.org/officeDocument/2006/relationships" r:embed="rId1"/>
          <a:srcRect/>
          <a:stretch>
            <a:fillRect/>
          </a:stretch>
        </xdr:blipFill>
        <xdr:spPr>
          <a:xfrm>
            <a:off x="30960" y="29880"/>
            <a:ext cx="751237" cy="720135"/>
          </a:xfrm>
          <a:prstGeom prst="rect">
            <a:avLst/>
          </a:prstGeom>
          <a:noFill/>
          <a:ln w="0" cap="flat" cmpd="sng">
            <a:noFill/>
            <a:prstDash val="solid"/>
            <a:miter/>
          </a:ln>
          <a:effectLst/>
        </xdr:spPr>
      </xdr:pic>
      <xdr:pic>
        <xdr:nvPicPr>
          <xdr:cNvPr id="4" name="Picture 2" descr=" "/>
          <xdr:cNvPicPr/>
        </xdr:nvPicPr>
        <xdr:blipFill>
          <a:blip xmlns:r="http://schemas.openxmlformats.org/officeDocument/2006/relationships" r:embed="rId2"/>
          <a:srcRect/>
          <a:stretch>
            <a:fillRect/>
          </a:stretch>
        </xdr:blipFill>
        <xdr:spPr>
          <a:xfrm>
            <a:off x="11484934" y="87060"/>
            <a:ext cx="770862" cy="756135"/>
          </a:xfrm>
          <a:prstGeom prst="rect">
            <a:avLst/>
          </a:prstGeom>
          <a:noFill/>
          <a:ln w="0" cap="flat" cmpd="sng">
            <a:noFill/>
            <a:prstDash val="solid"/>
            <a:miter/>
          </a:ln>
          <a:effectLst/>
        </xdr:spPr>
      </xdr:pic>
      <xdr:pic>
        <xdr:nvPicPr>
          <xdr:cNvPr id="5" name="Рисунок 14" descr="C:\Users\User\Downloads\logo-vfgs.jpg"/>
          <xdr:cNvPicPr/>
        </xdr:nvPicPr>
        <xdr:blipFill>
          <a:blip xmlns:r="http://schemas.openxmlformats.org/officeDocument/2006/relationships" r:embed="rId3"/>
          <a:srcRect/>
          <a:stretch>
            <a:fillRect/>
          </a:stretch>
        </xdr:blipFill>
        <xdr:spPr>
          <a:xfrm>
            <a:off x="876301" y="28575"/>
            <a:ext cx="690710" cy="720000"/>
          </a:xfrm>
          <a:prstGeom prst="rect">
            <a:avLst/>
          </a:prstGeom>
          <a:noFill/>
          <a:ln>
            <a:noFill/>
          </a:ln>
          <a:effectLst/>
        </xdr:spPr>
      </xdr:pic>
      <xdr:pic>
        <xdr:nvPicPr>
          <xdr:cNvPr id="6" name="Рисунок 15" descr="C:\Users\User\Downloads\1676035509_grizly-club-p-klipart-buryatiya-4.jpg"/>
          <xdr:cNvPicPr/>
        </xdr:nvPicPr>
        <xdr:blipFill>
          <a:blip xmlns:r="http://schemas.openxmlformats.org/officeDocument/2006/relationships" r:embed="rId4"/>
          <a:srcRect/>
          <a:stretch>
            <a:fillRect/>
          </a:stretch>
        </xdr:blipFill>
        <xdr:spPr>
          <a:xfrm>
            <a:off x="10638831" y="47625"/>
            <a:ext cx="756000" cy="756000"/>
          </a:xfrm>
          <a:prstGeom prst="rect">
            <a:avLst/>
          </a:prstGeom>
          <a:noFill/>
          <a:ln>
            <a:noFill/>
          </a:ln>
          <a:effectLst/>
        </xdr:spPr>
      </xdr:pic>
    </xdr:grp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14</xdr:col>
      <xdr:colOff>816777</xdr:colOff>
      <xdr:row>3</xdr:row>
      <xdr:rowOff>114300</xdr:rowOff>
    </xdr:to>
    <xdr:grpSp>
      <xdr:nvGrpSpPr>
        <xdr:cNvPr id="2" name=" "/>
        <xdr:cNvGrpSpPr/>
      </xdr:nvGrpSpPr>
      <xdr:grpSpPr>
        <a:xfrm>
          <a:off x="0" y="828585"/>
          <a:ext cx="0" cy="28755296"/>
          <a:chOff x="30960" y="28575"/>
          <a:chExt cx="12347879" cy="814620"/>
        </a:xfrm>
      </xdr:grpSpPr>
      <xdr:pic>
        <xdr:nvPicPr>
          <xdr:cNvPr id="3" name="Picture 170" descr=" "/>
          <xdr:cNvPicPr/>
        </xdr:nvPicPr>
        <xdr:blipFill>
          <a:blip xmlns:r="http://schemas.openxmlformats.org/officeDocument/2006/relationships" r:embed="rId1"/>
          <a:srcRect/>
          <a:stretch>
            <a:fillRect/>
          </a:stretch>
        </xdr:blipFill>
        <xdr:spPr>
          <a:xfrm>
            <a:off x="30960" y="29880"/>
            <a:ext cx="751237" cy="720135"/>
          </a:xfrm>
          <a:prstGeom prst="rect">
            <a:avLst/>
          </a:prstGeom>
          <a:noFill/>
          <a:ln w="0" cap="flat" cmpd="sng">
            <a:noFill/>
            <a:prstDash val="solid"/>
            <a:miter/>
          </a:ln>
          <a:effectLst/>
        </xdr:spPr>
      </xdr:pic>
      <xdr:pic>
        <xdr:nvPicPr>
          <xdr:cNvPr id="4" name="Picture 2" descr=" "/>
          <xdr:cNvPicPr/>
        </xdr:nvPicPr>
        <xdr:blipFill>
          <a:blip xmlns:r="http://schemas.openxmlformats.org/officeDocument/2006/relationships" r:embed="rId2"/>
          <a:srcRect/>
          <a:stretch>
            <a:fillRect/>
          </a:stretch>
        </xdr:blipFill>
        <xdr:spPr>
          <a:xfrm>
            <a:off x="11607977" y="87060"/>
            <a:ext cx="770862" cy="756135"/>
          </a:xfrm>
          <a:prstGeom prst="rect">
            <a:avLst/>
          </a:prstGeom>
          <a:noFill/>
          <a:ln w="0" cap="flat" cmpd="sng">
            <a:noFill/>
            <a:prstDash val="solid"/>
            <a:miter/>
          </a:ln>
          <a:effectLst/>
        </xdr:spPr>
      </xdr:pic>
      <xdr:pic>
        <xdr:nvPicPr>
          <xdr:cNvPr id="5" name="Рисунок 14" descr="C:\Users\User\Downloads\logo-vfgs.jpg"/>
          <xdr:cNvPicPr/>
        </xdr:nvPicPr>
        <xdr:blipFill>
          <a:blip xmlns:r="http://schemas.openxmlformats.org/officeDocument/2006/relationships" r:embed="rId3"/>
          <a:srcRect/>
          <a:stretch>
            <a:fillRect/>
          </a:stretch>
        </xdr:blipFill>
        <xdr:spPr>
          <a:xfrm>
            <a:off x="876301" y="28575"/>
            <a:ext cx="690710" cy="720000"/>
          </a:xfrm>
          <a:prstGeom prst="rect">
            <a:avLst/>
          </a:prstGeom>
          <a:noFill/>
          <a:ln>
            <a:noFill/>
          </a:ln>
          <a:effectLst/>
        </xdr:spPr>
      </xdr:pic>
      <xdr:pic>
        <xdr:nvPicPr>
          <xdr:cNvPr id="6" name="Рисунок 15" descr="C:\Users\User\Downloads\1676035509_grizly-club-p-klipart-buryatiya-4.jpg"/>
          <xdr:cNvPicPr/>
        </xdr:nvPicPr>
        <xdr:blipFill>
          <a:blip xmlns:r="http://schemas.openxmlformats.org/officeDocument/2006/relationships" r:embed="rId4"/>
          <a:srcRect/>
          <a:stretch>
            <a:fillRect/>
          </a:stretch>
        </xdr:blipFill>
        <xdr:spPr>
          <a:xfrm>
            <a:off x="10851360" y="47625"/>
            <a:ext cx="756000" cy="756000"/>
          </a:xfrm>
          <a:prstGeom prst="rect">
            <a:avLst/>
          </a:prstGeom>
          <a:noFill/>
          <a:ln>
            <a:noFill/>
          </a:ln>
          <a:effectLst/>
        </xdr:spPr>
      </xdr:pic>
    </xdr:grp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111986</xdr:colOff>
      <xdr:row>0</xdr:row>
      <xdr:rowOff>25003</xdr:rowOff>
    </xdr:from>
    <xdr:to>
      <xdr:col>19</xdr:col>
      <xdr:colOff>632249</xdr:colOff>
      <xdr:row>4</xdr:row>
      <xdr:rowOff>25003</xdr:rowOff>
    </xdr:to>
    <xdr:grpSp>
      <xdr:nvGrpSpPr>
        <xdr:cNvPr id="2" name=" "/>
        <xdr:cNvGrpSpPr/>
      </xdr:nvGrpSpPr>
      <xdr:grpSpPr>
        <a:xfrm>
          <a:off x="25003" y="825003"/>
          <a:ext cx="111986" cy="31013346"/>
          <a:chOff x="0" y="29880"/>
          <a:chExt cx="13534170" cy="808832"/>
        </a:xfrm>
      </xdr:grpSpPr>
      <xdr:pic>
        <xdr:nvPicPr>
          <xdr:cNvPr id="3" name="Picture 170" descr=" "/>
          <xdr:cNvPicPr/>
        </xdr:nvPicPr>
        <xdr:blipFill>
          <a:blip xmlns:r="http://schemas.openxmlformats.org/officeDocument/2006/relationships" r:embed="rId1" cstate="print"/>
          <a:srcRect/>
          <a:stretch>
            <a:fillRect/>
          </a:stretch>
        </xdr:blipFill>
        <xdr:spPr>
          <a:xfrm>
            <a:off x="0" y="29880"/>
            <a:ext cx="749245" cy="720135"/>
          </a:xfrm>
          <a:prstGeom prst="rect">
            <a:avLst/>
          </a:prstGeom>
          <a:noFill/>
          <a:ln w="0" cap="flat" cmpd="sng">
            <a:noFill/>
            <a:prstDash val="solid"/>
            <a:miter/>
          </a:ln>
          <a:effectLst/>
        </xdr:spPr>
      </xdr:pic>
      <xdr:pic>
        <xdr:nvPicPr>
          <xdr:cNvPr id="4" name="Picture 2" descr=" "/>
          <xdr:cNvPicPr/>
        </xdr:nvPicPr>
        <xdr:blipFill>
          <a:blip xmlns:r="http://schemas.openxmlformats.org/officeDocument/2006/relationships" r:embed="rId2" cstate="print"/>
          <a:srcRect/>
          <a:stretch>
            <a:fillRect/>
          </a:stretch>
        </xdr:blipFill>
        <xdr:spPr>
          <a:xfrm>
            <a:off x="12765351" y="82577"/>
            <a:ext cx="768819" cy="756135"/>
          </a:xfrm>
          <a:prstGeom prst="rect">
            <a:avLst/>
          </a:prstGeom>
          <a:noFill/>
          <a:ln w="0" cap="flat" cmpd="sng">
            <a:noFill/>
            <a:prstDash val="solid"/>
            <a:miter/>
          </a:ln>
          <a:effectLst/>
        </xdr:spPr>
      </xdr:pic>
    </xdr:grpSp>
    <xdr:clientData/>
  </xdr:twoCellAnchor>
  <xdr:twoCellAnchor>
    <xdr:from>
      <xdr:col>1</xdr:col>
      <xdr:colOff>414399</xdr:colOff>
      <xdr:row>0</xdr:row>
      <xdr:rowOff>37504</xdr:rowOff>
    </xdr:from>
    <xdr:to>
      <xdr:col>2</xdr:col>
      <xdr:colOff>500114</xdr:colOff>
      <xdr:row>3</xdr:row>
      <xdr:rowOff>152362</xdr:rowOff>
    </xdr:to>
    <xdr:pic>
      <xdr:nvPicPr>
        <xdr:cNvPr id="5" name="Рисунок 6" descr="C:\Users\User\Downloads\logo-vfgs.jpg"/>
        <xdr:cNvPicPr/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>
        <a:xfrm>
          <a:off x="862853" y="44824"/>
          <a:ext cx="690710" cy="720000"/>
        </a:xfrm>
        <a:prstGeom prst="rect">
          <a:avLst/>
        </a:prstGeom>
        <a:noFill/>
        <a:ln>
          <a:noFill/>
        </a:ln>
        <a:effectLst/>
      </xdr:spPr>
    </xdr:pic>
    <xdr:clientData/>
  </xdr:twoCellAnchor>
  <xdr:twoCellAnchor>
    <xdr:from>
      <xdr:col>17</xdr:col>
      <xdr:colOff>481724</xdr:colOff>
      <xdr:row>0</xdr:row>
      <xdr:rowOff>25003</xdr:rowOff>
    </xdr:from>
    <xdr:to>
      <xdr:col>18</xdr:col>
      <xdr:colOff>510197</xdr:colOff>
      <xdr:row>3</xdr:row>
      <xdr:rowOff>189867</xdr:rowOff>
    </xdr:to>
    <xdr:pic>
      <xdr:nvPicPr>
        <xdr:cNvPr id="6" name="Рисунок 7" descr="C:\Users\User\Downloads\1676035509_grizly-club-p-klipart-buryatiya-4.jpg"/>
        <xdr:cNvPicPr/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>
        <a:xfrm>
          <a:off x="11642912" y="33618"/>
          <a:ext cx="757361" cy="770733"/>
        </a:xfrm>
        <a:prstGeom prst="rect">
          <a:avLst/>
        </a:prstGeom>
        <a:noFill/>
        <a:ln>
          <a:noFill/>
        </a:ln>
        <a:effectLst/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111794</xdr:colOff>
      <xdr:row>0</xdr:row>
      <xdr:rowOff>25003</xdr:rowOff>
    </xdr:from>
    <xdr:to>
      <xdr:col>19</xdr:col>
      <xdr:colOff>607510</xdr:colOff>
      <xdr:row>4</xdr:row>
      <xdr:rowOff>0</xdr:rowOff>
    </xdr:to>
    <xdr:grpSp>
      <xdr:nvGrpSpPr>
        <xdr:cNvPr id="2" name=" "/>
        <xdr:cNvGrpSpPr/>
      </xdr:nvGrpSpPr>
      <xdr:grpSpPr>
        <a:xfrm>
          <a:off x="25003" y="800000"/>
          <a:ext cx="111794" cy="31683639"/>
          <a:chOff x="0" y="29880"/>
          <a:chExt cx="13627473" cy="786420"/>
        </a:xfrm>
      </xdr:grpSpPr>
      <xdr:pic>
        <xdr:nvPicPr>
          <xdr:cNvPr id="3" name="Picture 170" descr=" "/>
          <xdr:cNvPicPr/>
        </xdr:nvPicPr>
        <xdr:blipFill>
          <a:blip xmlns:r="http://schemas.openxmlformats.org/officeDocument/2006/relationships" r:embed="rId1" cstate="print"/>
          <a:srcRect/>
          <a:stretch>
            <a:fillRect/>
          </a:stretch>
        </xdr:blipFill>
        <xdr:spPr>
          <a:xfrm>
            <a:off x="0" y="29880"/>
            <a:ext cx="749245" cy="720135"/>
          </a:xfrm>
          <a:prstGeom prst="rect">
            <a:avLst/>
          </a:prstGeom>
          <a:noFill/>
          <a:ln w="0" cap="flat" cmpd="sng">
            <a:noFill/>
            <a:prstDash val="solid"/>
            <a:miter/>
          </a:ln>
          <a:effectLst/>
        </xdr:spPr>
      </xdr:pic>
      <xdr:pic>
        <xdr:nvPicPr>
          <xdr:cNvPr id="4" name="Picture 2" descr=" "/>
          <xdr:cNvPicPr/>
        </xdr:nvPicPr>
        <xdr:blipFill>
          <a:blip xmlns:r="http://schemas.openxmlformats.org/officeDocument/2006/relationships" r:embed="rId2" cstate="print"/>
          <a:srcRect/>
          <a:stretch>
            <a:fillRect/>
          </a:stretch>
        </xdr:blipFill>
        <xdr:spPr>
          <a:xfrm>
            <a:off x="12858654" y="60165"/>
            <a:ext cx="768819" cy="756135"/>
          </a:xfrm>
          <a:prstGeom prst="rect">
            <a:avLst/>
          </a:prstGeom>
          <a:noFill/>
          <a:ln w="0" cap="flat" cmpd="sng">
            <a:noFill/>
            <a:prstDash val="solid"/>
            <a:miter/>
          </a:ln>
          <a:effectLst/>
        </xdr:spPr>
      </xdr:pic>
    </xdr:grpSp>
    <xdr:clientData/>
  </xdr:twoCellAnchor>
  <xdr:twoCellAnchor>
    <xdr:from>
      <xdr:col>1</xdr:col>
      <xdr:colOff>438021</xdr:colOff>
      <xdr:row>0</xdr:row>
      <xdr:rowOff>50787</xdr:rowOff>
    </xdr:from>
    <xdr:to>
      <xdr:col>2</xdr:col>
      <xdr:colOff>519012</xdr:colOff>
      <xdr:row>3</xdr:row>
      <xdr:rowOff>164864</xdr:rowOff>
    </xdr:to>
    <xdr:pic>
      <xdr:nvPicPr>
        <xdr:cNvPr id="5" name="Рисунок 6" descr="C:\Users\User\Downloads\logo-vfgs.jpg"/>
        <xdr:cNvPicPr/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>
        <a:xfrm>
          <a:off x="885825" y="57150"/>
          <a:ext cx="690710" cy="720000"/>
        </a:xfrm>
        <a:prstGeom prst="rect">
          <a:avLst/>
        </a:prstGeom>
        <a:noFill/>
        <a:ln>
          <a:noFill/>
        </a:ln>
        <a:effectLst/>
      </xdr:spPr>
    </xdr:pic>
    <xdr:clientData/>
  </xdr:twoCellAnchor>
  <xdr:twoCellAnchor>
    <xdr:from>
      <xdr:col>17</xdr:col>
      <xdr:colOff>526283</xdr:colOff>
      <xdr:row>0</xdr:row>
      <xdr:rowOff>12501</xdr:rowOff>
    </xdr:from>
    <xdr:to>
      <xdr:col>18</xdr:col>
      <xdr:colOff>600267</xdr:colOff>
      <xdr:row>3</xdr:row>
      <xdr:rowOff>177365</xdr:rowOff>
    </xdr:to>
    <xdr:pic>
      <xdr:nvPicPr>
        <xdr:cNvPr id="6" name="Рисунок 7" descr="C:\Users\User\Downloads\1676035509_grizly-club-p-klipart-buryatiya-4.jpg"/>
        <xdr:cNvPicPr/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>
        <a:xfrm>
          <a:off x="11867029" y="22411"/>
          <a:ext cx="757361" cy="770733"/>
        </a:xfrm>
        <a:prstGeom prst="rect">
          <a:avLst/>
        </a:prstGeom>
        <a:noFill/>
        <a:ln>
          <a:noFill/>
        </a:ln>
        <a:effectLst/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111986</xdr:colOff>
      <xdr:row>0</xdr:row>
      <xdr:rowOff>25003</xdr:rowOff>
    </xdr:from>
    <xdr:to>
      <xdr:col>19</xdr:col>
      <xdr:colOff>889574</xdr:colOff>
      <xdr:row>4</xdr:row>
      <xdr:rowOff>12501</xdr:rowOff>
    </xdr:to>
    <xdr:grpSp>
      <xdr:nvGrpSpPr>
        <xdr:cNvPr id="2" name=" "/>
        <xdr:cNvGrpSpPr/>
      </xdr:nvGrpSpPr>
      <xdr:grpSpPr>
        <a:xfrm>
          <a:off x="25003" y="812501"/>
          <a:ext cx="111986" cy="30766973"/>
          <a:chOff x="0" y="29880"/>
          <a:chExt cx="13936002" cy="797622"/>
        </a:xfrm>
      </xdr:grpSpPr>
      <xdr:pic>
        <xdr:nvPicPr>
          <xdr:cNvPr id="3" name="Picture 170" descr=" "/>
          <xdr:cNvPicPr/>
        </xdr:nvPicPr>
        <xdr:blipFill>
          <a:blip xmlns:r="http://schemas.openxmlformats.org/officeDocument/2006/relationships" r:embed="rId1" cstate="print"/>
          <a:srcRect/>
          <a:stretch>
            <a:fillRect/>
          </a:stretch>
        </xdr:blipFill>
        <xdr:spPr>
          <a:xfrm>
            <a:off x="0" y="29880"/>
            <a:ext cx="749245" cy="720135"/>
          </a:xfrm>
          <a:prstGeom prst="rect">
            <a:avLst/>
          </a:prstGeom>
          <a:noFill/>
          <a:ln w="0" cap="flat" cmpd="sng">
            <a:noFill/>
            <a:prstDash val="solid"/>
            <a:miter/>
          </a:ln>
          <a:effectLst/>
        </xdr:spPr>
      </xdr:pic>
      <xdr:pic>
        <xdr:nvPicPr>
          <xdr:cNvPr id="4" name="Picture 2" descr=" "/>
          <xdr:cNvPicPr/>
        </xdr:nvPicPr>
        <xdr:blipFill>
          <a:blip xmlns:r="http://schemas.openxmlformats.org/officeDocument/2006/relationships" r:embed="rId2" cstate="print"/>
          <a:srcRect/>
          <a:stretch>
            <a:fillRect/>
          </a:stretch>
        </xdr:blipFill>
        <xdr:spPr>
          <a:xfrm>
            <a:off x="13167183" y="71367"/>
            <a:ext cx="768819" cy="756135"/>
          </a:xfrm>
          <a:prstGeom prst="rect">
            <a:avLst/>
          </a:prstGeom>
          <a:noFill/>
          <a:ln w="0" cap="flat" cmpd="sng">
            <a:noFill/>
            <a:prstDash val="solid"/>
            <a:miter/>
          </a:ln>
          <a:effectLst/>
        </xdr:spPr>
      </xdr:pic>
    </xdr:grpSp>
    <xdr:clientData/>
  </xdr:twoCellAnchor>
  <xdr:twoCellAnchor>
    <xdr:from>
      <xdr:col>1</xdr:col>
      <xdr:colOff>409000</xdr:colOff>
      <xdr:row>0</xdr:row>
      <xdr:rowOff>37504</xdr:rowOff>
    </xdr:from>
    <xdr:to>
      <xdr:col>2</xdr:col>
      <xdr:colOff>489990</xdr:colOff>
      <xdr:row>3</xdr:row>
      <xdr:rowOff>152362</xdr:rowOff>
    </xdr:to>
    <xdr:pic>
      <xdr:nvPicPr>
        <xdr:cNvPr id="5" name="Рисунок 10" descr="C:\Users\User\Downloads\logo-vfgs.jpg"/>
        <xdr:cNvPicPr/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>
        <a:xfrm>
          <a:off x="857250" y="38100"/>
          <a:ext cx="690710" cy="720000"/>
        </a:xfrm>
        <a:prstGeom prst="rect">
          <a:avLst/>
        </a:prstGeom>
        <a:noFill/>
        <a:ln>
          <a:noFill/>
        </a:ln>
        <a:effectLst/>
      </xdr:spPr>
    </xdr:pic>
    <xdr:clientData/>
  </xdr:twoCellAnchor>
  <xdr:twoCellAnchor>
    <xdr:from>
      <xdr:col>18</xdr:col>
      <xdr:colOff>234939</xdr:colOff>
      <xdr:row>0</xdr:row>
      <xdr:rowOff>37504</xdr:rowOff>
    </xdr:from>
    <xdr:to>
      <xdr:col>19</xdr:col>
      <xdr:colOff>174404</xdr:colOff>
      <xdr:row>4</xdr:row>
      <xdr:rowOff>0</xdr:rowOff>
    </xdr:to>
    <xdr:pic>
      <xdr:nvPicPr>
        <xdr:cNvPr id="6" name="Рисунок 11" descr="C:\Users\User\Downloads\1676035509_grizly-club-p-klipart-buryatiya-4.jpg"/>
        <xdr:cNvPicPr/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>
        <a:xfrm>
          <a:off x="11799794" y="44824"/>
          <a:ext cx="757361" cy="770733"/>
        </a:xfrm>
        <a:prstGeom prst="rect">
          <a:avLst/>
        </a:prstGeom>
        <a:noFill/>
        <a:ln>
          <a:noFill/>
        </a:ln>
        <a:effectLst/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111986</xdr:colOff>
      <xdr:row>0</xdr:row>
      <xdr:rowOff>25003</xdr:rowOff>
    </xdr:from>
    <xdr:to>
      <xdr:col>19</xdr:col>
      <xdr:colOff>597786</xdr:colOff>
      <xdr:row>4</xdr:row>
      <xdr:rowOff>0</xdr:rowOff>
    </xdr:to>
    <xdr:grpSp>
      <xdr:nvGrpSpPr>
        <xdr:cNvPr id="2" name=" "/>
        <xdr:cNvGrpSpPr/>
      </xdr:nvGrpSpPr>
      <xdr:grpSpPr>
        <a:xfrm>
          <a:off x="25003" y="800000"/>
          <a:ext cx="111986" cy="31596680"/>
          <a:chOff x="0" y="29880"/>
          <a:chExt cx="13627473" cy="786420"/>
        </a:xfrm>
      </xdr:grpSpPr>
      <xdr:pic>
        <xdr:nvPicPr>
          <xdr:cNvPr id="3" name="Picture 170" descr=" "/>
          <xdr:cNvPicPr/>
        </xdr:nvPicPr>
        <xdr:blipFill>
          <a:blip xmlns:r="http://schemas.openxmlformats.org/officeDocument/2006/relationships" r:embed="rId1" cstate="print"/>
          <a:srcRect/>
          <a:stretch>
            <a:fillRect/>
          </a:stretch>
        </xdr:blipFill>
        <xdr:spPr>
          <a:xfrm>
            <a:off x="0" y="29880"/>
            <a:ext cx="749245" cy="720135"/>
          </a:xfrm>
          <a:prstGeom prst="rect">
            <a:avLst/>
          </a:prstGeom>
          <a:noFill/>
          <a:ln w="0" cap="flat" cmpd="sng">
            <a:noFill/>
            <a:prstDash val="solid"/>
            <a:miter/>
          </a:ln>
          <a:effectLst/>
        </xdr:spPr>
      </xdr:pic>
      <xdr:pic>
        <xdr:nvPicPr>
          <xdr:cNvPr id="4" name="Picture 2" descr=" "/>
          <xdr:cNvPicPr/>
        </xdr:nvPicPr>
        <xdr:blipFill>
          <a:blip xmlns:r="http://schemas.openxmlformats.org/officeDocument/2006/relationships" r:embed="rId2" cstate="print"/>
          <a:srcRect/>
          <a:stretch>
            <a:fillRect/>
          </a:stretch>
        </xdr:blipFill>
        <xdr:spPr>
          <a:xfrm>
            <a:off x="12858654" y="60165"/>
            <a:ext cx="768819" cy="756135"/>
          </a:xfrm>
          <a:prstGeom prst="rect">
            <a:avLst/>
          </a:prstGeom>
          <a:noFill/>
          <a:ln w="0" cap="flat" cmpd="sng">
            <a:noFill/>
            <a:prstDash val="solid"/>
            <a:miter/>
          </a:ln>
          <a:effectLst/>
        </xdr:spPr>
      </xdr:pic>
    </xdr:grpSp>
    <xdr:clientData/>
  </xdr:twoCellAnchor>
  <xdr:twoCellAnchor>
    <xdr:from>
      <xdr:col>1</xdr:col>
      <xdr:colOff>466368</xdr:colOff>
      <xdr:row>0</xdr:row>
      <xdr:rowOff>37504</xdr:rowOff>
    </xdr:from>
    <xdr:to>
      <xdr:col>2</xdr:col>
      <xdr:colOff>547358</xdr:colOff>
      <xdr:row>3</xdr:row>
      <xdr:rowOff>152362</xdr:rowOff>
    </xdr:to>
    <xdr:pic>
      <xdr:nvPicPr>
        <xdr:cNvPr id="5" name="Рисунок 10" descr="C:\Users\User\Downloads\logo-vfgs.jpg"/>
        <xdr:cNvPicPr/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>
        <a:xfrm>
          <a:off x="914400" y="38100"/>
          <a:ext cx="690710" cy="720000"/>
        </a:xfrm>
        <a:prstGeom prst="rect">
          <a:avLst/>
        </a:prstGeom>
        <a:noFill/>
        <a:ln>
          <a:noFill/>
        </a:ln>
        <a:effectLst/>
      </xdr:spPr>
    </xdr:pic>
    <xdr:clientData/>
  </xdr:twoCellAnchor>
  <xdr:twoCellAnchor>
    <xdr:from>
      <xdr:col>17</xdr:col>
      <xdr:colOff>503426</xdr:colOff>
      <xdr:row>0</xdr:row>
      <xdr:rowOff>12501</xdr:rowOff>
    </xdr:from>
    <xdr:to>
      <xdr:col>18</xdr:col>
      <xdr:colOff>521726</xdr:colOff>
      <xdr:row>3</xdr:row>
      <xdr:rowOff>177365</xdr:rowOff>
    </xdr:to>
    <xdr:pic>
      <xdr:nvPicPr>
        <xdr:cNvPr id="6" name="Рисунок 11" descr="C:\Users\User\Downloads\1676035509_grizly-club-p-klipart-buryatiya-4.jpg"/>
        <xdr:cNvPicPr/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>
        <a:xfrm>
          <a:off x="11900647" y="22412"/>
          <a:ext cx="757361" cy="770733"/>
        </a:xfrm>
        <a:prstGeom prst="rect">
          <a:avLst/>
        </a:prstGeom>
        <a:noFill/>
        <a:ln>
          <a:noFill/>
        </a:ln>
        <a:effectLst/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111986</xdr:colOff>
      <xdr:row>0</xdr:row>
      <xdr:rowOff>25003</xdr:rowOff>
    </xdr:from>
    <xdr:to>
      <xdr:col>19</xdr:col>
      <xdr:colOff>598200</xdr:colOff>
      <xdr:row>4</xdr:row>
      <xdr:rowOff>0</xdr:rowOff>
    </xdr:to>
    <xdr:grpSp>
      <xdr:nvGrpSpPr>
        <xdr:cNvPr id="2" name=" "/>
        <xdr:cNvGrpSpPr/>
      </xdr:nvGrpSpPr>
      <xdr:grpSpPr>
        <a:xfrm>
          <a:off x="25003" y="800000"/>
          <a:ext cx="111986" cy="30585837"/>
          <a:chOff x="0" y="29880"/>
          <a:chExt cx="13627473" cy="786420"/>
        </a:xfrm>
      </xdr:grpSpPr>
      <xdr:pic>
        <xdr:nvPicPr>
          <xdr:cNvPr id="3" name="Picture 170" descr=" "/>
          <xdr:cNvPicPr/>
        </xdr:nvPicPr>
        <xdr:blipFill>
          <a:blip xmlns:r="http://schemas.openxmlformats.org/officeDocument/2006/relationships" r:embed="rId1" cstate="print"/>
          <a:srcRect/>
          <a:stretch>
            <a:fillRect/>
          </a:stretch>
        </xdr:blipFill>
        <xdr:spPr>
          <a:xfrm>
            <a:off x="0" y="29880"/>
            <a:ext cx="749245" cy="720135"/>
          </a:xfrm>
          <a:prstGeom prst="rect">
            <a:avLst/>
          </a:prstGeom>
          <a:noFill/>
          <a:ln w="0" cap="flat" cmpd="sng">
            <a:noFill/>
            <a:prstDash val="solid"/>
            <a:miter/>
          </a:ln>
          <a:effectLst/>
        </xdr:spPr>
      </xdr:pic>
      <xdr:pic>
        <xdr:nvPicPr>
          <xdr:cNvPr id="4" name="Picture 2" descr=" "/>
          <xdr:cNvPicPr/>
        </xdr:nvPicPr>
        <xdr:blipFill>
          <a:blip xmlns:r="http://schemas.openxmlformats.org/officeDocument/2006/relationships" r:embed="rId2" cstate="print"/>
          <a:srcRect/>
          <a:stretch>
            <a:fillRect/>
          </a:stretch>
        </xdr:blipFill>
        <xdr:spPr>
          <a:xfrm>
            <a:off x="12858654" y="60165"/>
            <a:ext cx="768819" cy="756135"/>
          </a:xfrm>
          <a:prstGeom prst="rect">
            <a:avLst/>
          </a:prstGeom>
          <a:noFill/>
          <a:ln w="0" cap="flat" cmpd="sng">
            <a:noFill/>
            <a:prstDash val="solid"/>
            <a:miter/>
          </a:ln>
          <a:effectLst/>
        </xdr:spPr>
      </xdr:pic>
    </xdr:grpSp>
    <xdr:clientData/>
  </xdr:twoCellAnchor>
  <xdr:twoCellAnchor>
    <xdr:from>
      <xdr:col>1</xdr:col>
      <xdr:colOff>448145</xdr:colOff>
      <xdr:row>0</xdr:row>
      <xdr:rowOff>50787</xdr:rowOff>
    </xdr:from>
    <xdr:to>
      <xdr:col>2</xdr:col>
      <xdr:colOff>533792</xdr:colOff>
      <xdr:row>3</xdr:row>
      <xdr:rowOff>164864</xdr:rowOff>
    </xdr:to>
    <xdr:pic>
      <xdr:nvPicPr>
        <xdr:cNvPr id="5" name="Рисунок 10" descr="C:\Users\User\Downloads\logo-vfgs.jpg"/>
        <xdr:cNvPicPr/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>
        <a:xfrm>
          <a:off x="896471" y="56030"/>
          <a:ext cx="690710" cy="720000"/>
        </a:xfrm>
        <a:prstGeom prst="rect">
          <a:avLst/>
        </a:prstGeom>
        <a:noFill/>
        <a:ln>
          <a:noFill/>
        </a:ln>
        <a:effectLst/>
      </xdr:spPr>
    </xdr:pic>
    <xdr:clientData/>
  </xdr:twoCellAnchor>
  <xdr:twoCellAnchor>
    <xdr:from>
      <xdr:col>17</xdr:col>
      <xdr:colOff>604419</xdr:colOff>
      <xdr:row>0</xdr:row>
      <xdr:rowOff>50787</xdr:rowOff>
    </xdr:from>
    <xdr:to>
      <xdr:col>18</xdr:col>
      <xdr:colOff>566088</xdr:colOff>
      <xdr:row>4</xdr:row>
      <xdr:rowOff>12501</xdr:rowOff>
    </xdr:to>
    <xdr:pic>
      <xdr:nvPicPr>
        <xdr:cNvPr id="6" name="Рисунок 11" descr="C:\Users\User\Downloads\1676035509_grizly-club-p-klipart-buryatiya-4.jpg"/>
        <xdr:cNvPicPr/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>
        <a:xfrm>
          <a:off x="11665324" y="56029"/>
          <a:ext cx="757361" cy="770733"/>
        </a:xfrm>
        <a:prstGeom prst="rect">
          <a:avLst/>
        </a:prstGeom>
        <a:noFill/>
        <a:ln>
          <a:noFill/>
        </a:ln>
        <a:effectLst/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111986</xdr:colOff>
      <xdr:row>0</xdr:row>
      <xdr:rowOff>25003</xdr:rowOff>
    </xdr:from>
    <xdr:to>
      <xdr:col>19</xdr:col>
      <xdr:colOff>821816</xdr:colOff>
      <xdr:row>4</xdr:row>
      <xdr:rowOff>0</xdr:rowOff>
    </xdr:to>
    <xdr:grpSp>
      <xdr:nvGrpSpPr>
        <xdr:cNvPr id="2" name=" "/>
        <xdr:cNvGrpSpPr/>
      </xdr:nvGrpSpPr>
      <xdr:grpSpPr>
        <a:xfrm>
          <a:off x="25003" y="800000"/>
          <a:ext cx="111986" cy="31048536"/>
          <a:chOff x="0" y="29880"/>
          <a:chExt cx="13854712" cy="786420"/>
        </a:xfrm>
      </xdr:grpSpPr>
      <xdr:pic>
        <xdr:nvPicPr>
          <xdr:cNvPr id="3" name="Picture 170" descr=" "/>
          <xdr:cNvPicPr/>
        </xdr:nvPicPr>
        <xdr:blipFill>
          <a:blip xmlns:r="http://schemas.openxmlformats.org/officeDocument/2006/relationships" r:embed="rId1" cstate="print"/>
          <a:srcRect/>
          <a:stretch>
            <a:fillRect/>
          </a:stretch>
        </xdr:blipFill>
        <xdr:spPr>
          <a:xfrm>
            <a:off x="0" y="29880"/>
            <a:ext cx="749245" cy="720135"/>
          </a:xfrm>
          <a:prstGeom prst="rect">
            <a:avLst/>
          </a:prstGeom>
          <a:noFill/>
          <a:ln w="0" cap="flat" cmpd="sng">
            <a:noFill/>
            <a:prstDash val="solid"/>
            <a:miter/>
          </a:ln>
          <a:effectLst/>
        </xdr:spPr>
      </xdr:pic>
      <xdr:pic>
        <xdr:nvPicPr>
          <xdr:cNvPr id="4" name="Picture 2" descr=" "/>
          <xdr:cNvPicPr/>
        </xdr:nvPicPr>
        <xdr:blipFill>
          <a:blip xmlns:r="http://schemas.openxmlformats.org/officeDocument/2006/relationships" r:embed="rId2" cstate="print"/>
          <a:srcRect/>
          <a:stretch>
            <a:fillRect/>
          </a:stretch>
        </xdr:blipFill>
        <xdr:spPr>
          <a:xfrm>
            <a:off x="13085893" y="60165"/>
            <a:ext cx="768819" cy="756135"/>
          </a:xfrm>
          <a:prstGeom prst="rect">
            <a:avLst/>
          </a:prstGeom>
          <a:noFill/>
          <a:ln w="0" cap="flat" cmpd="sng">
            <a:noFill/>
            <a:prstDash val="solid"/>
            <a:miter/>
          </a:ln>
          <a:effectLst/>
        </xdr:spPr>
      </xdr:pic>
    </xdr:grpSp>
    <xdr:clientData/>
  </xdr:twoCellAnchor>
  <xdr:twoCellAnchor>
    <xdr:from>
      <xdr:col>1</xdr:col>
      <xdr:colOff>456919</xdr:colOff>
      <xdr:row>0</xdr:row>
      <xdr:rowOff>50787</xdr:rowOff>
    </xdr:from>
    <xdr:to>
      <xdr:col>2</xdr:col>
      <xdr:colOff>537909</xdr:colOff>
      <xdr:row>3</xdr:row>
      <xdr:rowOff>164864</xdr:rowOff>
    </xdr:to>
    <xdr:pic>
      <xdr:nvPicPr>
        <xdr:cNvPr id="5" name="Рисунок 10" descr="C:\Users\User\Downloads\logo-vfgs.jpg"/>
        <xdr:cNvPicPr/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>
        <a:xfrm>
          <a:off x="904875" y="57150"/>
          <a:ext cx="690710" cy="720000"/>
        </a:xfrm>
        <a:prstGeom prst="rect">
          <a:avLst/>
        </a:prstGeom>
        <a:noFill/>
        <a:ln>
          <a:noFill/>
        </a:ln>
        <a:effectLst/>
      </xdr:spPr>
    </xdr:pic>
    <xdr:clientData/>
  </xdr:twoCellAnchor>
  <xdr:twoCellAnchor>
    <xdr:from>
      <xdr:col>18</xdr:col>
      <xdr:colOff>43925</xdr:colOff>
      <xdr:row>0</xdr:row>
      <xdr:rowOff>0</xdr:rowOff>
    </xdr:from>
    <xdr:to>
      <xdr:col>18</xdr:col>
      <xdr:colOff>801408</xdr:colOff>
      <xdr:row>3</xdr:row>
      <xdr:rowOff>164864</xdr:rowOff>
    </xdr:to>
    <xdr:pic>
      <xdr:nvPicPr>
        <xdr:cNvPr id="6" name="Рисунок 11" descr="C:\Users\User\Downloads\1676035509_grizly-club-p-klipart-buryatiya-4.jpg"/>
        <xdr:cNvPicPr/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>
        <a:xfrm>
          <a:off x="12192001" y="0"/>
          <a:ext cx="757361" cy="770733"/>
        </a:xfrm>
        <a:prstGeom prst="rect">
          <a:avLst/>
        </a:prstGeom>
        <a:noFill/>
        <a:ln>
          <a:noFill/>
        </a:ln>
        <a:effectLst/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111986</xdr:colOff>
      <xdr:row>0</xdr:row>
      <xdr:rowOff>25003</xdr:rowOff>
    </xdr:from>
    <xdr:to>
      <xdr:col>19</xdr:col>
      <xdr:colOff>597894</xdr:colOff>
      <xdr:row>4</xdr:row>
      <xdr:rowOff>0</xdr:rowOff>
    </xdr:to>
    <xdr:grpSp>
      <xdr:nvGrpSpPr>
        <xdr:cNvPr id="2" name=" "/>
        <xdr:cNvGrpSpPr/>
      </xdr:nvGrpSpPr>
      <xdr:grpSpPr>
        <a:xfrm>
          <a:off x="25003" y="800000"/>
          <a:ext cx="111986" cy="31610599"/>
          <a:chOff x="0" y="29880"/>
          <a:chExt cx="13627473" cy="786420"/>
        </a:xfrm>
      </xdr:grpSpPr>
      <xdr:pic>
        <xdr:nvPicPr>
          <xdr:cNvPr id="3" name="Picture 170" descr=" "/>
          <xdr:cNvPicPr/>
        </xdr:nvPicPr>
        <xdr:blipFill>
          <a:blip xmlns:r="http://schemas.openxmlformats.org/officeDocument/2006/relationships" r:embed="rId1" cstate="print"/>
          <a:srcRect/>
          <a:stretch>
            <a:fillRect/>
          </a:stretch>
        </xdr:blipFill>
        <xdr:spPr>
          <a:xfrm>
            <a:off x="0" y="29880"/>
            <a:ext cx="749245" cy="720135"/>
          </a:xfrm>
          <a:prstGeom prst="rect">
            <a:avLst/>
          </a:prstGeom>
          <a:noFill/>
          <a:ln w="0" cap="flat" cmpd="sng">
            <a:noFill/>
            <a:prstDash val="solid"/>
            <a:miter/>
          </a:ln>
          <a:effectLst/>
        </xdr:spPr>
      </xdr:pic>
      <xdr:pic>
        <xdr:nvPicPr>
          <xdr:cNvPr id="4" name="Picture 2" descr=" "/>
          <xdr:cNvPicPr/>
        </xdr:nvPicPr>
        <xdr:blipFill>
          <a:blip xmlns:r="http://schemas.openxmlformats.org/officeDocument/2006/relationships" r:embed="rId2" cstate="print"/>
          <a:srcRect/>
          <a:stretch>
            <a:fillRect/>
          </a:stretch>
        </xdr:blipFill>
        <xdr:spPr>
          <a:xfrm>
            <a:off x="12858654" y="60165"/>
            <a:ext cx="768819" cy="756135"/>
          </a:xfrm>
          <a:prstGeom prst="rect">
            <a:avLst/>
          </a:prstGeom>
          <a:noFill/>
          <a:ln w="0" cap="flat" cmpd="sng">
            <a:noFill/>
            <a:prstDash val="solid"/>
            <a:miter/>
          </a:ln>
          <a:effectLst/>
        </xdr:spPr>
      </xdr:pic>
    </xdr:grpSp>
    <xdr:clientData/>
  </xdr:twoCellAnchor>
  <xdr:twoCellAnchor>
    <xdr:from>
      <xdr:col>1</xdr:col>
      <xdr:colOff>456919</xdr:colOff>
      <xdr:row>0</xdr:row>
      <xdr:rowOff>37504</xdr:rowOff>
    </xdr:from>
    <xdr:to>
      <xdr:col>2</xdr:col>
      <xdr:colOff>537909</xdr:colOff>
      <xdr:row>3</xdr:row>
      <xdr:rowOff>164864</xdr:rowOff>
    </xdr:to>
    <xdr:pic>
      <xdr:nvPicPr>
        <xdr:cNvPr id="5" name="Рисунок 10" descr="C:\Users\User\Downloads\logo-vfgs.jpg"/>
        <xdr:cNvPicPr/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>
        <a:xfrm>
          <a:off x="904875" y="47625"/>
          <a:ext cx="690710" cy="720000"/>
        </a:xfrm>
        <a:prstGeom prst="rect">
          <a:avLst/>
        </a:prstGeom>
        <a:noFill/>
        <a:ln>
          <a:noFill/>
        </a:ln>
        <a:effectLst/>
      </xdr:spPr>
    </xdr:pic>
    <xdr:clientData/>
  </xdr:twoCellAnchor>
  <xdr:twoCellAnchor>
    <xdr:from>
      <xdr:col>17</xdr:col>
      <xdr:colOff>828669</xdr:colOff>
      <xdr:row>0</xdr:row>
      <xdr:rowOff>0</xdr:rowOff>
    </xdr:from>
    <xdr:to>
      <xdr:col>18</xdr:col>
      <xdr:colOff>667011</xdr:colOff>
      <xdr:row>3</xdr:row>
      <xdr:rowOff>164864</xdr:rowOff>
    </xdr:to>
    <xdr:pic>
      <xdr:nvPicPr>
        <xdr:cNvPr id="6" name="Рисунок 11" descr="C:\Users\User\Downloads\1676035509_grizly-club-p-klipart-buryatiya-4.jpg"/>
        <xdr:cNvPicPr/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>
        <a:xfrm>
          <a:off x="12214412" y="0"/>
          <a:ext cx="757361" cy="770733"/>
        </a:xfrm>
        <a:prstGeom prst="rect">
          <a:avLst/>
        </a:prstGeom>
        <a:noFill/>
        <a:ln>
          <a:noFill/>
        </a:ln>
        <a:effectLst/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25003</xdr:rowOff>
    </xdr:from>
    <xdr:to>
      <xdr:col>13</xdr:col>
      <xdr:colOff>1215259</xdr:colOff>
      <xdr:row>5</xdr:row>
      <xdr:rowOff>25003</xdr:rowOff>
    </xdr:to>
    <xdr:grpSp>
      <xdr:nvGrpSpPr>
        <xdr:cNvPr id="2" name=" "/>
        <xdr:cNvGrpSpPr/>
      </xdr:nvGrpSpPr>
      <xdr:grpSpPr>
        <a:xfrm>
          <a:off x="25003" y="939288"/>
          <a:ext cx="0" cy="31239285"/>
          <a:chOff x="-88861" y="16430"/>
          <a:chExt cx="13206179" cy="912153"/>
        </a:xfrm>
      </xdr:grpSpPr>
      <xdr:pic>
        <xdr:nvPicPr>
          <xdr:cNvPr id="3" name="Picture 170" descr=" "/>
          <xdr:cNvPicPr/>
        </xdr:nvPicPr>
        <xdr:blipFill>
          <a:blip xmlns:r="http://schemas.openxmlformats.org/officeDocument/2006/relationships" r:embed="rId1"/>
          <a:srcRect/>
          <a:stretch>
            <a:fillRect/>
          </a:stretch>
        </xdr:blipFill>
        <xdr:spPr>
          <a:xfrm>
            <a:off x="-88861" y="16430"/>
            <a:ext cx="903460" cy="884645"/>
          </a:xfrm>
          <a:prstGeom prst="rect">
            <a:avLst/>
          </a:prstGeom>
          <a:noFill/>
          <a:ln w="0" cap="flat" cmpd="sng">
            <a:noFill/>
            <a:prstDash val="solid"/>
            <a:miter/>
          </a:ln>
          <a:effectLst/>
        </xdr:spPr>
      </xdr:pic>
      <xdr:pic>
        <xdr:nvPicPr>
          <xdr:cNvPr id="4" name="Picture 2" descr=" "/>
          <xdr:cNvPicPr/>
        </xdr:nvPicPr>
        <xdr:blipFill>
          <a:blip xmlns:r="http://schemas.openxmlformats.org/officeDocument/2006/relationships" r:embed="rId2"/>
          <a:srcRect/>
          <a:stretch>
            <a:fillRect/>
          </a:stretch>
        </xdr:blipFill>
        <xdr:spPr>
          <a:xfrm>
            <a:off x="12189065" y="33267"/>
            <a:ext cx="928253" cy="895316"/>
          </a:xfrm>
          <a:prstGeom prst="rect">
            <a:avLst/>
          </a:prstGeom>
          <a:noFill/>
          <a:ln w="0" cap="flat" cmpd="sng">
            <a:noFill/>
            <a:prstDash val="solid"/>
            <a:miter/>
          </a:ln>
          <a:effectLst/>
        </xdr:spPr>
      </xdr:pic>
    </xdr:grpSp>
    <xdr:clientData/>
  </xdr:twoCellAnchor>
  <xdr:twoCellAnchor>
    <xdr:from>
      <xdr:col>2</xdr:col>
      <xdr:colOff>189170</xdr:colOff>
      <xdr:row>0</xdr:row>
      <xdr:rowOff>114076</xdr:rowOff>
    </xdr:from>
    <xdr:to>
      <xdr:col>2</xdr:col>
      <xdr:colOff>933450</xdr:colOff>
      <xdr:row>4</xdr:row>
      <xdr:rowOff>75902</xdr:rowOff>
    </xdr:to>
    <xdr:pic>
      <xdr:nvPicPr>
        <xdr:cNvPr id="5" name="Рисунок 6" descr="C:\Users\User\Downloads\logo-vfgs.jpg"/>
        <xdr:cNvPicPr/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>
        <a:xfrm>
          <a:off x="1034142" y="122463"/>
          <a:ext cx="744055" cy="775607"/>
        </a:xfrm>
        <a:prstGeom prst="rect">
          <a:avLst/>
        </a:prstGeom>
        <a:noFill/>
        <a:ln>
          <a:noFill/>
        </a:ln>
        <a:effectLst/>
      </xdr:spPr>
    </xdr:pic>
    <xdr:clientData/>
  </xdr:twoCellAnchor>
  <xdr:twoCellAnchor>
    <xdr:from>
      <xdr:col>12</xdr:col>
      <xdr:colOff>473813</xdr:colOff>
      <xdr:row>0</xdr:row>
      <xdr:rowOff>0</xdr:rowOff>
    </xdr:from>
    <xdr:to>
      <xdr:col>13</xdr:col>
      <xdr:colOff>196522</xdr:colOff>
      <xdr:row>4</xdr:row>
      <xdr:rowOff>37951</xdr:rowOff>
    </xdr:to>
    <xdr:pic>
      <xdr:nvPicPr>
        <xdr:cNvPr id="6" name="Рисунок 7" descr="C:\Users\User\Downloads\1676035509_grizly-club-p-klipart-buryatiya-4.jpg"/>
        <xdr:cNvPicPr/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>
        <a:xfrm>
          <a:off x="11475952" y="3403"/>
          <a:ext cx="842377" cy="850446"/>
        </a:xfrm>
        <a:prstGeom prst="rect">
          <a:avLst/>
        </a:prstGeom>
        <a:noFill/>
        <a:ln>
          <a:noFill/>
        </a:ln>
        <a:effectLst/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25003</xdr:rowOff>
    </xdr:from>
    <xdr:to>
      <xdr:col>13</xdr:col>
      <xdr:colOff>1088233</xdr:colOff>
      <xdr:row>5</xdr:row>
      <xdr:rowOff>25003</xdr:rowOff>
    </xdr:to>
    <xdr:grpSp>
      <xdr:nvGrpSpPr>
        <xdr:cNvPr id="2" name=" "/>
        <xdr:cNvGrpSpPr/>
      </xdr:nvGrpSpPr>
      <xdr:grpSpPr>
        <a:xfrm>
          <a:off x="25003" y="939288"/>
          <a:ext cx="0" cy="30516545"/>
          <a:chOff x="-88861" y="16430"/>
          <a:chExt cx="12958595" cy="912153"/>
        </a:xfrm>
      </xdr:grpSpPr>
      <xdr:pic>
        <xdr:nvPicPr>
          <xdr:cNvPr id="3" name="Picture 170" descr=" "/>
          <xdr:cNvPicPr/>
        </xdr:nvPicPr>
        <xdr:blipFill>
          <a:blip xmlns:r="http://schemas.openxmlformats.org/officeDocument/2006/relationships" r:embed="rId1"/>
          <a:srcRect/>
          <a:stretch>
            <a:fillRect/>
          </a:stretch>
        </xdr:blipFill>
        <xdr:spPr>
          <a:xfrm>
            <a:off x="-88861" y="16430"/>
            <a:ext cx="903460" cy="884645"/>
          </a:xfrm>
          <a:prstGeom prst="rect">
            <a:avLst/>
          </a:prstGeom>
          <a:noFill/>
          <a:ln w="0" cap="flat" cmpd="sng">
            <a:noFill/>
            <a:prstDash val="solid"/>
            <a:miter/>
          </a:ln>
          <a:effectLst/>
        </xdr:spPr>
      </xdr:pic>
      <xdr:pic>
        <xdr:nvPicPr>
          <xdr:cNvPr id="4" name="Picture 2" descr=" "/>
          <xdr:cNvPicPr/>
        </xdr:nvPicPr>
        <xdr:blipFill>
          <a:blip xmlns:r="http://schemas.openxmlformats.org/officeDocument/2006/relationships" r:embed="rId2"/>
          <a:srcRect/>
          <a:stretch>
            <a:fillRect/>
          </a:stretch>
        </xdr:blipFill>
        <xdr:spPr>
          <a:xfrm>
            <a:off x="11941481" y="33267"/>
            <a:ext cx="928253" cy="895316"/>
          </a:xfrm>
          <a:prstGeom prst="rect">
            <a:avLst/>
          </a:prstGeom>
          <a:noFill/>
          <a:ln w="0" cap="flat" cmpd="sng">
            <a:noFill/>
            <a:prstDash val="solid"/>
            <a:miter/>
          </a:ln>
          <a:effectLst/>
        </xdr:spPr>
      </xdr:pic>
    </xdr:grpSp>
    <xdr:clientData/>
  </xdr:twoCellAnchor>
  <xdr:twoCellAnchor>
    <xdr:from>
      <xdr:col>2</xdr:col>
      <xdr:colOff>135748</xdr:colOff>
      <xdr:row>0</xdr:row>
      <xdr:rowOff>75790</xdr:rowOff>
    </xdr:from>
    <xdr:to>
      <xdr:col>2</xdr:col>
      <xdr:colOff>878884</xdr:colOff>
      <xdr:row>4</xdr:row>
      <xdr:rowOff>37951</xdr:rowOff>
    </xdr:to>
    <xdr:pic>
      <xdr:nvPicPr>
        <xdr:cNvPr id="5" name="Рисунок 11" descr="C:\Users\User\Downloads\logo-vfgs.jpg"/>
        <xdr:cNvPicPr/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>
        <a:xfrm>
          <a:off x="979715" y="81643"/>
          <a:ext cx="744055" cy="775607"/>
        </a:xfrm>
        <a:prstGeom prst="rect">
          <a:avLst/>
        </a:prstGeom>
        <a:noFill/>
        <a:ln>
          <a:noFill/>
        </a:ln>
        <a:effectLst/>
      </xdr:spPr>
    </xdr:pic>
    <xdr:clientData/>
  </xdr:twoCellAnchor>
  <xdr:twoCellAnchor>
    <xdr:from>
      <xdr:col>12</xdr:col>
      <xdr:colOff>176436</xdr:colOff>
      <xdr:row>0</xdr:row>
      <xdr:rowOff>63289</xdr:rowOff>
    </xdr:from>
    <xdr:to>
      <xdr:col>13</xdr:col>
      <xdr:colOff>49465</xdr:colOff>
      <xdr:row>4</xdr:row>
      <xdr:rowOff>101351</xdr:rowOff>
    </xdr:to>
    <xdr:pic>
      <xdr:nvPicPr>
        <xdr:cNvPr id="6" name="Рисунок 12" descr="C:\Users\User\Downloads\1676035509_grizly-club-p-klipart-buryatiya-4.jpg"/>
        <xdr:cNvPicPr/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>
        <a:xfrm>
          <a:off x="11198680" y="68036"/>
          <a:ext cx="839004" cy="853817"/>
        </a:xfrm>
        <a:prstGeom prst="rect">
          <a:avLst/>
        </a:prstGeom>
        <a:noFill/>
        <a:ln>
          <a:noFill/>
        </a:ln>
        <a:effectLst/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13</xdr:col>
      <xdr:colOff>992773</xdr:colOff>
      <xdr:row>4</xdr:row>
      <xdr:rowOff>101351</xdr:rowOff>
    </xdr:to>
    <xdr:grpSp>
      <xdr:nvGrpSpPr>
        <xdr:cNvPr id="2" name=" "/>
        <xdr:cNvGrpSpPr/>
      </xdr:nvGrpSpPr>
      <xdr:grpSpPr>
        <a:xfrm>
          <a:off x="0" y="901351"/>
          <a:ext cx="0" cy="28650265"/>
          <a:chOff x="-88861" y="-13449"/>
          <a:chExt cx="12068619" cy="914524"/>
        </a:xfrm>
      </xdr:grpSpPr>
      <xdr:pic>
        <xdr:nvPicPr>
          <xdr:cNvPr id="3" name="Picture 170" descr=" "/>
          <xdr:cNvPicPr/>
        </xdr:nvPicPr>
        <xdr:blipFill>
          <a:blip xmlns:r="http://schemas.openxmlformats.org/officeDocument/2006/relationships" r:embed="rId1"/>
          <a:srcRect/>
          <a:stretch>
            <a:fillRect/>
          </a:stretch>
        </xdr:blipFill>
        <xdr:spPr>
          <a:xfrm>
            <a:off x="-88861" y="16430"/>
            <a:ext cx="903460" cy="884645"/>
          </a:xfrm>
          <a:prstGeom prst="rect">
            <a:avLst/>
          </a:prstGeom>
          <a:noFill/>
          <a:ln w="0" cap="flat" cmpd="sng">
            <a:noFill/>
            <a:prstDash val="solid"/>
            <a:miter/>
          </a:ln>
          <a:effectLst/>
        </xdr:spPr>
      </xdr:pic>
      <xdr:pic>
        <xdr:nvPicPr>
          <xdr:cNvPr id="4" name="Picture 2" descr=" "/>
          <xdr:cNvPicPr/>
        </xdr:nvPicPr>
        <xdr:blipFill>
          <a:blip xmlns:r="http://schemas.openxmlformats.org/officeDocument/2006/relationships" r:embed="rId2"/>
          <a:srcRect/>
          <a:stretch>
            <a:fillRect/>
          </a:stretch>
        </xdr:blipFill>
        <xdr:spPr>
          <a:xfrm>
            <a:off x="11051505" y="-13449"/>
            <a:ext cx="928253" cy="895316"/>
          </a:xfrm>
          <a:prstGeom prst="rect">
            <a:avLst/>
          </a:prstGeom>
          <a:noFill/>
          <a:ln w="0" cap="flat" cmpd="sng">
            <a:noFill/>
            <a:prstDash val="solid"/>
            <a:miter/>
          </a:ln>
          <a:effectLst/>
        </xdr:spPr>
      </xdr:pic>
    </xdr:grpSp>
    <xdr:clientData/>
  </xdr:twoCellAnchor>
  <xdr:twoCellAnchor>
    <xdr:from>
      <xdr:col>2</xdr:col>
      <xdr:colOff>148507</xdr:colOff>
      <xdr:row>0</xdr:row>
      <xdr:rowOff>75790</xdr:rowOff>
    </xdr:from>
    <xdr:to>
      <xdr:col>2</xdr:col>
      <xdr:colOff>892731</xdr:colOff>
      <xdr:row>4</xdr:row>
      <xdr:rowOff>37951</xdr:rowOff>
    </xdr:to>
    <xdr:pic>
      <xdr:nvPicPr>
        <xdr:cNvPr id="5" name="Рисунок 11" descr="C:\Users\User\Downloads\logo-vfgs.jpg"/>
        <xdr:cNvPicPr/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>
        <a:xfrm>
          <a:off x="993321" y="81642"/>
          <a:ext cx="744055" cy="775607"/>
        </a:xfrm>
        <a:prstGeom prst="rect">
          <a:avLst/>
        </a:prstGeom>
        <a:noFill/>
        <a:ln>
          <a:noFill/>
        </a:ln>
        <a:effectLst/>
      </xdr:spPr>
    </xdr:pic>
    <xdr:clientData/>
  </xdr:twoCellAnchor>
  <xdr:twoCellAnchor>
    <xdr:from>
      <xdr:col>11</xdr:col>
      <xdr:colOff>540639</xdr:colOff>
      <xdr:row>0</xdr:row>
      <xdr:rowOff>0</xdr:rowOff>
    </xdr:from>
    <xdr:to>
      <xdr:col>12</xdr:col>
      <xdr:colOff>729531</xdr:colOff>
      <xdr:row>4</xdr:row>
      <xdr:rowOff>37951</xdr:rowOff>
    </xdr:to>
    <xdr:pic>
      <xdr:nvPicPr>
        <xdr:cNvPr id="6" name="Рисунок 12" descr="C:\Users\User\Downloads\1676035509_grizly-club-p-klipart-buryatiya-4.jpg"/>
        <xdr:cNvPicPr/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>
        <a:xfrm>
          <a:off x="10542165" y="1"/>
          <a:ext cx="842376" cy="857249"/>
        </a:xfrm>
        <a:prstGeom prst="rect">
          <a:avLst/>
        </a:prstGeom>
        <a:noFill/>
        <a:ln>
          <a:noFill/>
        </a:ln>
        <a:effectLst/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25114</xdr:rowOff>
    </xdr:from>
    <xdr:to>
      <xdr:col>1</xdr:col>
      <xdr:colOff>390826</xdr:colOff>
      <xdr:row>3</xdr:row>
      <xdr:rowOff>202703</xdr:rowOff>
    </xdr:to>
    <xdr:pic>
      <xdr:nvPicPr>
        <xdr:cNvPr id="2" name="Picture 170" descr=" 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>
        <a:xfrm>
          <a:off x="0" y="30590"/>
          <a:ext cx="818028" cy="884309"/>
        </a:xfrm>
        <a:prstGeom prst="rect">
          <a:avLst/>
        </a:prstGeom>
        <a:noFill/>
        <a:ln w="0" cap="flat" cmpd="sng">
          <a:noFill/>
          <a:prstDash val="solid"/>
          <a:miter/>
        </a:ln>
        <a:effectLst/>
      </xdr:spPr>
    </xdr:pic>
    <xdr:clientData/>
  </xdr:twoCellAnchor>
  <xdr:twoCellAnchor>
    <xdr:from>
      <xdr:col>64</xdr:col>
      <xdr:colOff>34758</xdr:colOff>
      <xdr:row>0</xdr:row>
      <xdr:rowOff>37207</xdr:rowOff>
    </xdr:from>
    <xdr:to>
      <xdr:col>67</xdr:col>
      <xdr:colOff>209237</xdr:colOff>
      <xdr:row>4</xdr:row>
      <xdr:rowOff>0</xdr:rowOff>
    </xdr:to>
    <xdr:pic>
      <xdr:nvPicPr>
        <xdr:cNvPr id="3" name="Picture 2" descr=" "/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>
        <a:xfrm>
          <a:off x="13751011" y="41716"/>
          <a:ext cx="947452" cy="895234"/>
        </a:xfrm>
        <a:prstGeom prst="rect">
          <a:avLst/>
        </a:prstGeom>
        <a:noFill/>
        <a:ln w="0" cap="flat" cmpd="sng">
          <a:noFill/>
          <a:prstDash val="solid"/>
          <a:miter/>
        </a:ln>
        <a:effectLst/>
      </xdr:spPr>
    </xdr:pic>
    <xdr:clientData/>
  </xdr:twoCellAnchor>
  <xdr:twoCellAnchor>
    <xdr:from>
      <xdr:col>1</xdr:col>
      <xdr:colOff>480345</xdr:colOff>
      <xdr:row>0</xdr:row>
      <xdr:rowOff>88366</xdr:rowOff>
    </xdr:from>
    <xdr:to>
      <xdr:col>1</xdr:col>
      <xdr:colOff>1224881</xdr:colOff>
      <xdr:row>3</xdr:row>
      <xdr:rowOff>164306</xdr:rowOff>
    </xdr:to>
    <xdr:pic>
      <xdr:nvPicPr>
        <xdr:cNvPr id="4" name="Рисунок 7" descr="C:\Users\User\Downloads\logo-vfgs.jpg"/>
        <xdr:cNvPicPr/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>
        <a:xfrm>
          <a:off x="907677" y="100853"/>
          <a:ext cx="744055" cy="775607"/>
        </a:xfrm>
        <a:prstGeom prst="rect">
          <a:avLst/>
        </a:prstGeom>
        <a:noFill/>
        <a:ln>
          <a:noFill/>
        </a:ln>
        <a:effectLst/>
      </xdr:spPr>
    </xdr:pic>
    <xdr:clientData/>
  </xdr:twoCellAnchor>
  <xdr:twoCellAnchor>
    <xdr:from>
      <xdr:col>59</xdr:col>
      <xdr:colOff>190385</xdr:colOff>
      <xdr:row>0</xdr:row>
      <xdr:rowOff>0</xdr:rowOff>
    </xdr:from>
    <xdr:to>
      <xdr:col>63</xdr:col>
      <xdr:colOff>134349</xdr:colOff>
      <xdr:row>3</xdr:row>
      <xdr:rowOff>139303</xdr:rowOff>
    </xdr:to>
    <xdr:pic>
      <xdr:nvPicPr>
        <xdr:cNvPr id="5" name="Рисунок 8" descr="C:\Users\User\Downloads\1676035509_grizly-club-p-klipart-buryatiya-4.jpg"/>
        <xdr:cNvPicPr/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>
        <a:xfrm>
          <a:off x="12147176" y="0"/>
          <a:ext cx="862853" cy="851647"/>
        </a:xfrm>
        <a:prstGeom prst="rect">
          <a:avLst/>
        </a:prstGeom>
        <a:noFill/>
        <a:ln>
          <a:noFill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/>
          </a:path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4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5.xml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6.xml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7.xml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8.xml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9.xml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0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V40"/>
  <sheetViews>
    <sheetView workbookViewId="0">
      <selection activeCell="N8" sqref="N8"/>
    </sheetView>
  </sheetViews>
  <sheetFormatPr defaultColWidth="9" defaultRowHeight="15"/>
  <cols>
    <col min="1" max="1" width="5" style="1" customWidth="1"/>
    <col min="2" max="2" width="11.42578125" style="1" customWidth="1"/>
    <col min="3" max="3" width="16.85546875" style="1" customWidth="1"/>
    <col min="4" max="4" width="9.85546875" style="1" customWidth="1"/>
    <col min="5" max="5" width="10.42578125" style="1" customWidth="1"/>
    <col min="6" max="6" width="9.7109375" style="1" customWidth="1"/>
    <col min="7" max="7" width="30.5703125" style="1" customWidth="1"/>
    <col min="8" max="8" width="21.85546875" style="1" customWidth="1"/>
    <col min="9" max="9" width="7.42578125" style="1" customWidth="1"/>
    <col min="10" max="10" width="8" style="1" customWidth="1"/>
    <col min="11" max="11" width="7.85546875" style="1" customWidth="1"/>
    <col min="12" max="12" width="7.5703125" style="2" customWidth="1"/>
    <col min="13" max="13" width="12" style="1" customWidth="1"/>
    <col min="14" max="14" width="11.85546875" style="1" customWidth="1"/>
    <col min="15" max="15" width="10.42578125" style="1" customWidth="1"/>
    <col min="16" max="256" width="9.140625" style="1" customWidth="1"/>
  </cols>
  <sheetData>
    <row r="1" spans="1:15">
      <c r="C1"/>
    </row>
    <row r="10" spans="1:15" ht="23.25">
      <c r="A10" s="459" t="s">
        <v>0</v>
      </c>
      <c r="B10" s="459"/>
      <c r="C10" s="459"/>
      <c r="D10" s="459"/>
      <c r="E10" s="459"/>
      <c r="F10" s="459"/>
      <c r="G10" s="459"/>
      <c r="H10" s="459"/>
      <c r="I10" s="459"/>
      <c r="J10" s="459"/>
      <c r="K10" s="459"/>
      <c r="L10" s="459"/>
      <c r="M10" s="459"/>
      <c r="N10" s="459"/>
      <c r="O10" s="459"/>
    </row>
    <row r="11" spans="1:15" ht="23.25">
      <c r="A11" s="459" t="s">
        <v>1</v>
      </c>
      <c r="B11" s="459"/>
      <c r="C11" s="459"/>
      <c r="D11" s="459"/>
      <c r="E11" s="459"/>
      <c r="F11" s="459"/>
      <c r="G11" s="459"/>
      <c r="H11" s="459"/>
      <c r="I11" s="459"/>
      <c r="J11" s="459"/>
      <c r="K11" s="459"/>
      <c r="L11" s="459"/>
      <c r="M11" s="459"/>
      <c r="N11" s="459"/>
      <c r="O11" s="459"/>
    </row>
    <row r="12" spans="1:15" ht="23.25">
      <c r="A12" s="459" t="s">
        <v>2</v>
      </c>
      <c r="B12" s="459"/>
      <c r="C12" s="459"/>
      <c r="D12" s="459"/>
      <c r="E12" s="459"/>
      <c r="F12" s="459"/>
      <c r="G12" s="459"/>
      <c r="H12" s="459"/>
      <c r="I12" s="459"/>
      <c r="J12" s="459"/>
      <c r="K12" s="459"/>
      <c r="L12" s="459"/>
      <c r="M12" s="459"/>
      <c r="N12" s="459"/>
      <c r="O12" s="459"/>
    </row>
    <row r="13" spans="1:15" s="1" customFormat="1" ht="23.25">
      <c r="A13" s="459" t="s">
        <v>3</v>
      </c>
      <c r="B13" s="459"/>
      <c r="C13" s="459"/>
      <c r="D13" s="459"/>
      <c r="E13" s="459"/>
      <c r="F13" s="459"/>
      <c r="G13" s="459"/>
      <c r="H13" s="459"/>
      <c r="I13" s="459"/>
      <c r="J13" s="459"/>
      <c r="K13" s="459"/>
      <c r="L13" s="459"/>
      <c r="M13" s="459"/>
      <c r="N13" s="459"/>
      <c r="O13" s="459"/>
    </row>
    <row r="14" spans="1:15" s="1" customFormat="1" ht="15.7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</row>
    <row r="15" spans="1:15" s="1" customFormat="1" ht="18" customHeight="1">
      <c r="A15" s="462"/>
      <c r="B15" s="462"/>
      <c r="C15" s="462"/>
      <c r="D15" s="465"/>
      <c r="E15" s="465"/>
      <c r="F15" s="465"/>
      <c r="G15" s="465"/>
      <c r="H15" s="465"/>
      <c r="I15" s="465"/>
      <c r="J15" s="465"/>
      <c r="K15" s="465"/>
      <c r="L15" s="465"/>
      <c r="M15" s="4"/>
      <c r="N15" s="4"/>
      <c r="O15" s="4"/>
    </row>
    <row r="16" spans="1:15" s="1" customFormat="1" ht="18" customHeight="1">
      <c r="A16" s="5"/>
      <c r="B16" s="5"/>
      <c r="C16" s="5"/>
      <c r="D16" s="6"/>
      <c r="E16" s="6"/>
      <c r="F16" s="6"/>
      <c r="G16" s="6"/>
      <c r="H16" s="6"/>
      <c r="I16" s="6"/>
      <c r="J16" s="6"/>
      <c r="K16" s="6"/>
      <c r="L16" s="6"/>
      <c r="M16"/>
      <c r="N16" s="4"/>
      <c r="O16" s="4"/>
    </row>
    <row r="17" spans="1:15" s="1" customFormat="1" ht="18" customHeight="1">
      <c r="A17" s="5"/>
      <c r="B17" s="5"/>
      <c r="C17" s="5"/>
      <c r="D17" s="6"/>
      <c r="E17" s="6"/>
      <c r="F17" s="6"/>
      <c r="G17" s="6"/>
      <c r="H17" s="6"/>
      <c r="I17" s="6"/>
      <c r="J17" s="6"/>
      <c r="K17" s="6"/>
      <c r="L17" s="6"/>
      <c r="M17" s="4"/>
      <c r="N17" s="4"/>
      <c r="O17" s="4"/>
    </row>
    <row r="18" spans="1:15" s="1" customFormat="1" ht="18" customHeight="1">
      <c r="A18" s="5"/>
      <c r="B18" s="5"/>
      <c r="C18" s="5"/>
      <c r="D18" s="6"/>
      <c r="E18" s="6"/>
      <c r="F18" s="6"/>
      <c r="G18" s="6"/>
      <c r="H18" s="6"/>
      <c r="I18" s="6"/>
      <c r="J18" s="6"/>
      <c r="K18" s="6"/>
      <c r="L18" s="6"/>
      <c r="M18" s="4"/>
      <c r="N18" s="4"/>
      <c r="O18" s="4"/>
    </row>
    <row r="19" spans="1:15" s="1" customFormat="1" ht="18" customHeight="1">
      <c r="A19" s="5"/>
      <c r="B19" s="5"/>
      <c r="C19" s="5"/>
      <c r="D19" s="6"/>
      <c r="E19" s="6"/>
      <c r="F19" s="6"/>
      <c r="G19" s="6"/>
      <c r="H19" s="6"/>
      <c r="I19" s="6"/>
      <c r="J19" s="6"/>
      <c r="K19" s="6"/>
      <c r="L19" s="6"/>
      <c r="M19" s="4"/>
      <c r="N19" s="4"/>
      <c r="O19" s="4"/>
    </row>
    <row r="20" spans="1:15" s="1" customFormat="1" ht="18" customHeight="1">
      <c r="A20" s="5"/>
      <c r="B20" s="5"/>
      <c r="C20" s="5"/>
      <c r="D20" s="6"/>
      <c r="E20" s="6"/>
      <c r="F20" s="6"/>
      <c r="G20" s="6"/>
      <c r="H20" s="6"/>
      <c r="I20" s="6"/>
      <c r="J20" s="6"/>
      <c r="K20" s="6"/>
      <c r="L20" s="6"/>
      <c r="M20" s="4"/>
      <c r="N20" s="4"/>
      <c r="O20" s="4"/>
    </row>
    <row r="21" spans="1:15" s="1" customFormat="1" ht="18" customHeight="1">
      <c r="A21" s="5"/>
      <c r="B21" s="5"/>
      <c r="C21" s="5"/>
      <c r="D21" s="6"/>
      <c r="E21" s="6"/>
      <c r="F21" s="6"/>
      <c r="G21" s="6"/>
      <c r="H21" s="6"/>
      <c r="I21" s="6"/>
      <c r="J21" s="6"/>
      <c r="K21" s="6"/>
      <c r="L21" s="6"/>
      <c r="M21" s="4"/>
      <c r="N21" s="4"/>
      <c r="O21" s="4"/>
    </row>
    <row r="22" spans="1:15" s="1" customFormat="1" ht="18" customHeight="1">
      <c r="A22" s="5"/>
      <c r="B22" s="5"/>
      <c r="C22" s="5"/>
      <c r="D22" s="6"/>
      <c r="E22" s="6"/>
      <c r="F22" s="6"/>
      <c r="G22" s="6"/>
      <c r="H22" s="6"/>
      <c r="I22" s="6"/>
      <c r="J22" s="6"/>
      <c r="K22" s="6"/>
      <c r="L22" s="6"/>
      <c r="M22" s="4"/>
      <c r="N22" s="4"/>
      <c r="O22" s="4"/>
    </row>
    <row r="23" spans="1:15" s="1" customFormat="1" ht="34.5">
      <c r="A23" s="7"/>
      <c r="B23" s="7"/>
      <c r="C23" s="7"/>
      <c r="D23" s="460" t="s">
        <v>4</v>
      </c>
      <c r="E23" s="460"/>
      <c r="F23" s="460"/>
      <c r="G23" s="460"/>
      <c r="H23" s="460"/>
      <c r="I23" s="460"/>
      <c r="J23" s="460"/>
      <c r="K23" s="460"/>
      <c r="L23" s="460"/>
    </row>
    <row r="24" spans="1:15" s="1" customFormat="1" ht="22.5">
      <c r="A24" s="8"/>
      <c r="B24" s="8"/>
      <c r="C24" s="8"/>
      <c r="D24" s="461" t="s">
        <v>5</v>
      </c>
      <c r="E24" s="461"/>
      <c r="F24" s="461"/>
      <c r="G24" s="461"/>
      <c r="H24" s="461"/>
      <c r="I24" s="461"/>
      <c r="J24" s="461"/>
      <c r="K24" s="461"/>
      <c r="L24" s="461"/>
      <c r="M24" s="9"/>
      <c r="N24" s="9"/>
      <c r="O24" s="9"/>
    </row>
    <row r="25" spans="1:15" s="1" customFormat="1" ht="18" customHeight="1">
      <c r="A25" s="8"/>
      <c r="B25" s="8"/>
      <c r="C25" s="8"/>
      <c r="D25" s="4"/>
      <c r="E25" s="4"/>
      <c r="F25" s="4"/>
      <c r="G25" s="4"/>
      <c r="H25" s="4"/>
      <c r="I25" s="4"/>
      <c r="J25" s="4"/>
      <c r="K25" s="4"/>
      <c r="L25" s="4"/>
      <c r="M25" s="9"/>
      <c r="N25" s="9"/>
      <c r="O25" s="9"/>
    </row>
    <row r="26" spans="1:15" s="1" customFormat="1" ht="18" customHeight="1">
      <c r="A26" s="466"/>
      <c r="B26" s="466"/>
      <c r="C26" s="466"/>
      <c r="D26" s="4"/>
      <c r="E26" s="4"/>
      <c r="F26" s="4"/>
      <c r="G26" s="4"/>
      <c r="H26" s="4"/>
      <c r="I26" s="4"/>
      <c r="J26" s="4"/>
      <c r="K26" s="4"/>
      <c r="L26" s="4"/>
      <c r="M26" s="8"/>
      <c r="N26" s="8"/>
      <c r="O26" s="8"/>
    </row>
    <row r="27" spans="1:15" s="1" customFormat="1" ht="18.75">
      <c r="B27" s="10"/>
      <c r="C27" s="11"/>
      <c r="D27" s="12"/>
      <c r="E27" s="13"/>
      <c r="F27" s="13"/>
      <c r="G27" s="13"/>
      <c r="H27" s="13"/>
      <c r="I27" s="13"/>
      <c r="J27" s="13"/>
      <c r="K27" s="13"/>
      <c r="L27" s="13"/>
      <c r="M27" s="8"/>
      <c r="N27" s="8"/>
      <c r="O27" s="8"/>
    </row>
    <row r="28" spans="1:15" s="1" customFormat="1" ht="18" customHeight="1">
      <c r="A28" s="14"/>
      <c r="B28" s="15"/>
      <c r="C28" s="11"/>
      <c r="D28" s="16"/>
      <c r="E28" s="6"/>
      <c r="F28" s="6"/>
      <c r="G28" s="6"/>
      <c r="H28" s="6"/>
      <c r="I28" s="6"/>
      <c r="J28" s="6"/>
      <c r="K28" s="6"/>
      <c r="L28" s="6"/>
      <c r="M28" s="12"/>
      <c r="N28" s="12"/>
      <c r="O28" s="12"/>
    </row>
    <row r="29" spans="1:15" s="1" customFormat="1" ht="18" customHeight="1">
      <c r="A29" s="17"/>
      <c r="B29" s="15"/>
      <c r="C29" s="11"/>
      <c r="D29" s="16"/>
      <c r="E29" s="6"/>
      <c r="F29" s="6"/>
      <c r="G29" s="6"/>
      <c r="H29" s="6"/>
      <c r="I29" s="6"/>
      <c r="J29" s="6"/>
      <c r="K29" s="6"/>
      <c r="L29" s="6"/>
      <c r="M29" s="12"/>
      <c r="N29" s="12"/>
      <c r="O29" s="12"/>
    </row>
    <row r="30" spans="1:15" s="1" customFormat="1" ht="12.75">
      <c r="A30" s="18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8"/>
      <c r="N30" s="18"/>
    </row>
    <row r="31" spans="1:15" s="1" customFormat="1" ht="12.75">
      <c r="A31" s="18"/>
      <c r="B31" s="18"/>
      <c r="C31" s="18"/>
      <c r="D31" s="18"/>
      <c r="E31" s="18"/>
      <c r="F31" s="18"/>
      <c r="G31" s="18"/>
      <c r="H31" s="18"/>
      <c r="I31" s="18"/>
      <c r="J31" s="18"/>
      <c r="K31" s="18"/>
      <c r="L31" s="19"/>
      <c r="M31" s="18"/>
      <c r="N31" s="18"/>
    </row>
    <row r="32" spans="1:15" s="1" customFormat="1" ht="12.75">
      <c r="A32" s="18"/>
      <c r="B32" s="18"/>
      <c r="C32" s="18"/>
      <c r="D32" s="18"/>
      <c r="E32" s="18"/>
      <c r="F32" s="18"/>
      <c r="G32" s="18"/>
      <c r="H32" s="18"/>
      <c r="I32" s="18"/>
      <c r="J32" s="18"/>
      <c r="K32" s="18"/>
      <c r="L32" s="19"/>
      <c r="M32" s="18"/>
      <c r="N32" s="18"/>
    </row>
    <row r="33" spans="1:15" s="1" customFormat="1" ht="12.75">
      <c r="A33" s="18"/>
      <c r="B33" s="18"/>
      <c r="C33" s="18"/>
      <c r="D33" s="18"/>
      <c r="E33" s="18"/>
      <c r="F33" s="18"/>
      <c r="G33" s="18"/>
      <c r="H33" s="18"/>
      <c r="I33" s="18"/>
      <c r="J33" s="18"/>
      <c r="K33" s="18"/>
      <c r="L33" s="19"/>
      <c r="M33" s="18"/>
      <c r="N33" s="18"/>
    </row>
    <row r="34" spans="1:15" s="1" customFormat="1" ht="12.75">
      <c r="A34" s="18"/>
      <c r="B34" s="18"/>
      <c r="C34" s="18"/>
      <c r="D34" s="18"/>
      <c r="E34" s="18"/>
      <c r="F34" s="18"/>
      <c r="G34" s="18"/>
      <c r="H34" s="18"/>
      <c r="I34" s="18"/>
      <c r="J34" s="18"/>
      <c r="K34" s="18"/>
      <c r="L34" s="19"/>
      <c r="M34" s="18"/>
      <c r="N34" s="18"/>
    </row>
    <row r="35" spans="1:15" s="1" customFormat="1" ht="15" customHeight="1">
      <c r="A35" s="464"/>
      <c r="B35" s="464"/>
      <c r="C35" s="464"/>
      <c r="D35" s="464"/>
      <c r="E35" s="464"/>
      <c r="F35" s="464"/>
      <c r="G35" s="464"/>
      <c r="H35" s="464"/>
      <c r="I35" s="464"/>
      <c r="J35" s="464"/>
      <c r="K35" s="464"/>
      <c r="L35" s="464"/>
      <c r="M35" s="464"/>
      <c r="N35" s="464"/>
      <c r="O35" s="464"/>
    </row>
    <row r="36" spans="1:15" s="1" customFormat="1" ht="12.75">
      <c r="A36" s="464"/>
      <c r="B36" s="464"/>
      <c r="C36" s="464"/>
      <c r="D36" s="464"/>
      <c r="E36" s="464"/>
      <c r="F36" s="464"/>
      <c r="G36" s="464"/>
      <c r="H36" s="464"/>
      <c r="I36" s="464"/>
      <c r="J36" s="464"/>
      <c r="K36" s="464"/>
      <c r="L36" s="464"/>
      <c r="M36" s="464"/>
      <c r="N36" s="464"/>
      <c r="O36" s="464"/>
    </row>
    <row r="37" spans="1:15" s="1" customFormat="1" ht="18.75">
      <c r="A37" s="16"/>
      <c r="B37" s="14"/>
      <c r="C37" s="20"/>
      <c r="D37" s="463" t="s">
        <v>6</v>
      </c>
      <c r="E37" s="463"/>
      <c r="F37" s="463"/>
      <c r="G37" s="463"/>
      <c r="H37" s="463"/>
      <c r="I37" s="463"/>
      <c r="J37" s="463"/>
      <c r="K37" s="463"/>
      <c r="L37" s="463"/>
      <c r="M37" s="17"/>
      <c r="N37" s="17"/>
    </row>
    <row r="38" spans="1:15" s="1" customFormat="1" ht="18.75">
      <c r="A38" s="16"/>
      <c r="B38" s="14"/>
      <c r="C38" s="20"/>
      <c r="D38" s="463" t="s">
        <v>7</v>
      </c>
      <c r="E38" s="463"/>
      <c r="F38" s="463"/>
      <c r="G38" s="463"/>
      <c r="H38" s="463"/>
      <c r="I38" s="463"/>
      <c r="J38" s="463"/>
      <c r="K38" s="463"/>
      <c r="L38" s="463"/>
      <c r="M38" s="17"/>
      <c r="N38" s="17"/>
    </row>
    <row r="39" spans="1:15" s="1" customFormat="1" ht="15.75">
      <c r="A39" s="21"/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3"/>
      <c r="M39" s="21"/>
      <c r="N39" s="21"/>
    </row>
    <row r="40" spans="1:15" s="1" customFormat="1" ht="15.75">
      <c r="A40" s="21"/>
      <c r="B40" s="21"/>
      <c r="C40" s="21"/>
      <c r="D40" s="21"/>
      <c r="E40" s="21"/>
      <c r="F40" s="21"/>
      <c r="G40" s="21"/>
      <c r="H40" s="21"/>
      <c r="I40" s="21"/>
      <c r="J40" s="21"/>
      <c r="K40" s="21"/>
      <c r="L40" s="3"/>
      <c r="M40" s="21"/>
      <c r="N40" s="21"/>
    </row>
  </sheetData>
  <mergeCells count="22">
    <mergeCell ref="D38:L38"/>
    <mergeCell ref="B35:D36"/>
    <mergeCell ref="A35:A36"/>
    <mergeCell ref="K35:K36"/>
    <mergeCell ref="L35:L36"/>
    <mergeCell ref="E35:E36"/>
    <mergeCell ref="J35:J36"/>
    <mergeCell ref="F35:F36"/>
    <mergeCell ref="G35:G36"/>
    <mergeCell ref="H35:H36"/>
    <mergeCell ref="I35:I36"/>
    <mergeCell ref="D24:L24"/>
    <mergeCell ref="A15:C15"/>
    <mergeCell ref="D37:L37"/>
    <mergeCell ref="M35:O36"/>
    <mergeCell ref="D15:L15"/>
    <mergeCell ref="A26:C26"/>
    <mergeCell ref="A10:O10"/>
    <mergeCell ref="A11:O11"/>
    <mergeCell ref="A12:O12"/>
    <mergeCell ref="A13:O13"/>
    <mergeCell ref="D23:L23"/>
  </mergeCells>
  <pageMargins left="0.34583333333333299" right="0.16249999999999998" top="0.39444444444444404" bottom="0.19652777777777802" header="0.51181102362204689" footer="0.51181102362204689"/>
  <pageSetup paperSize="9" scale="77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B4:F68"/>
  <sheetViews>
    <sheetView zoomScale="85" workbookViewId="0">
      <selection activeCell="B10" sqref="B10:F10"/>
    </sheetView>
  </sheetViews>
  <sheetFormatPr defaultColWidth="9" defaultRowHeight="15"/>
  <cols>
    <col min="1" max="1" width="10" customWidth="1"/>
    <col min="2" max="2" width="9.42578125" customWidth="1"/>
    <col min="3" max="3" width="7.42578125" customWidth="1"/>
    <col min="4" max="4" width="62.28515625" customWidth="1"/>
    <col min="5" max="5" width="7.140625" customWidth="1"/>
    <col min="6" max="6" width="9.5703125" customWidth="1"/>
    <col min="7" max="256" width="10" customWidth="1"/>
  </cols>
  <sheetData>
    <row r="4" spans="2:6" s="22" customFormat="1">
      <c r="B4" s="470" t="s">
        <v>0</v>
      </c>
      <c r="C4" s="470"/>
      <c r="D4" s="470"/>
      <c r="E4" s="470"/>
      <c r="F4" s="470"/>
    </row>
    <row r="5" spans="2:6" s="22" customFormat="1">
      <c r="B5" s="470" t="s">
        <v>1</v>
      </c>
      <c r="C5" s="470"/>
      <c r="D5" s="470"/>
      <c r="E5" s="470"/>
      <c r="F5" s="470"/>
    </row>
    <row r="6" spans="2:6" s="22" customFormat="1">
      <c r="B6" s="470" t="s">
        <v>2</v>
      </c>
      <c r="C6" s="470"/>
      <c r="D6" s="470"/>
      <c r="E6" s="470"/>
      <c r="F6" s="470"/>
    </row>
    <row r="7" spans="2:6" s="22" customFormat="1">
      <c r="B7" s="470" t="s">
        <v>3</v>
      </c>
      <c r="C7" s="470"/>
      <c r="D7" s="470"/>
      <c r="E7" s="470"/>
      <c r="F7" s="470"/>
    </row>
    <row r="8" spans="2:6" ht="9" customHeight="1"/>
    <row r="9" spans="2:6" ht="15.75">
      <c r="B9" s="467" t="s">
        <v>684</v>
      </c>
      <c r="C9" s="467"/>
      <c r="D9" s="467"/>
      <c r="E9" s="467"/>
      <c r="F9" s="467"/>
    </row>
    <row r="10" spans="2:6" ht="15.75">
      <c r="B10" s="467" t="s">
        <v>685</v>
      </c>
      <c r="C10" s="467"/>
      <c r="D10" s="467"/>
      <c r="E10" s="467"/>
      <c r="F10" s="467"/>
    </row>
    <row r="11" spans="2:6" ht="15.75">
      <c r="B11" s="468" t="s">
        <v>5</v>
      </c>
      <c r="C11" s="468"/>
      <c r="D11" s="468"/>
      <c r="E11" s="468"/>
      <c r="F11" s="468"/>
    </row>
    <row r="12" spans="2:6" ht="7.5" customHeight="1">
      <c r="C12" s="23"/>
      <c r="D12" s="23"/>
    </row>
    <row r="13" spans="2:6">
      <c r="B13" s="469" t="s">
        <v>162</v>
      </c>
      <c r="C13" s="469"/>
      <c r="D13" s="469"/>
      <c r="E13" s="469"/>
      <c r="F13" s="469"/>
    </row>
    <row r="14" spans="2:6" ht="9.75" customHeight="1">
      <c r="C14" s="24"/>
      <c r="D14" s="24"/>
    </row>
    <row r="15" spans="2:6" ht="15.75" customHeight="1">
      <c r="C15" s="25">
        <v>1</v>
      </c>
      <c r="D15" s="26" t="s">
        <v>163</v>
      </c>
      <c r="E15" s="27"/>
    </row>
    <row r="16" spans="2:6" ht="15.75" customHeight="1">
      <c r="C16" s="25">
        <v>2</v>
      </c>
      <c r="D16" s="26" t="s">
        <v>146</v>
      </c>
      <c r="E16" s="27"/>
    </row>
    <row r="17" spans="3:5" ht="15.75" customHeight="1">
      <c r="C17" s="28">
        <v>3</v>
      </c>
      <c r="D17" s="26" t="s">
        <v>74</v>
      </c>
      <c r="E17" s="27"/>
    </row>
    <row r="18" spans="3:5" ht="15.75" customHeight="1">
      <c r="C18" s="28">
        <v>4</v>
      </c>
      <c r="D18" s="26" t="s">
        <v>77</v>
      </c>
      <c r="E18" s="27"/>
    </row>
    <row r="19" spans="3:5" ht="15.75" customHeight="1">
      <c r="C19" s="28">
        <v>5</v>
      </c>
      <c r="D19" s="26" t="s">
        <v>51</v>
      </c>
      <c r="E19" s="27"/>
    </row>
    <row r="20" spans="3:5" ht="15.75" customHeight="1">
      <c r="C20" s="28">
        <v>6</v>
      </c>
      <c r="D20" s="26" t="s">
        <v>84</v>
      </c>
      <c r="E20" s="27"/>
    </row>
    <row r="21" spans="3:5" ht="15.75" customHeight="1">
      <c r="C21" s="28">
        <v>7</v>
      </c>
      <c r="D21" s="26" t="s">
        <v>149</v>
      </c>
      <c r="E21" s="27"/>
    </row>
    <row r="22" spans="3:5" ht="15.75" customHeight="1">
      <c r="C22" s="28">
        <v>8</v>
      </c>
      <c r="D22" s="26" t="s">
        <v>150</v>
      </c>
      <c r="E22" s="27"/>
    </row>
    <row r="23" spans="3:5" ht="15.75" customHeight="1">
      <c r="C23" s="28">
        <v>9</v>
      </c>
      <c r="D23" s="26" t="s">
        <v>151</v>
      </c>
      <c r="E23" s="27"/>
    </row>
    <row r="24" spans="3:5" ht="15.75" customHeight="1">
      <c r="C24" s="28">
        <v>10</v>
      </c>
      <c r="D24" s="26" t="s">
        <v>79</v>
      </c>
      <c r="E24" s="27"/>
    </row>
    <row r="25" spans="3:5" ht="15.75" customHeight="1">
      <c r="C25" s="28">
        <v>11</v>
      </c>
      <c r="D25" s="26" t="s">
        <v>80</v>
      </c>
      <c r="E25" s="27"/>
    </row>
    <row r="26" spans="3:5" ht="15.75" customHeight="1">
      <c r="C26" s="28">
        <v>12</v>
      </c>
      <c r="D26" s="26" t="s">
        <v>152</v>
      </c>
      <c r="E26" s="27"/>
    </row>
    <row r="27" spans="3:5" ht="15.75" customHeight="1">
      <c r="C27" s="28">
        <v>13</v>
      </c>
      <c r="D27" s="26" t="s">
        <v>85</v>
      </c>
      <c r="E27" s="27"/>
    </row>
    <row r="28" spans="3:5" ht="15.75" customHeight="1">
      <c r="C28" s="28">
        <v>14</v>
      </c>
      <c r="D28" s="26" t="s">
        <v>153</v>
      </c>
      <c r="E28" s="27"/>
    </row>
    <row r="29" spans="3:5" ht="15.75" customHeight="1">
      <c r="C29" s="28">
        <v>15</v>
      </c>
      <c r="D29" s="26" t="s">
        <v>76</v>
      </c>
      <c r="E29" s="27"/>
    </row>
    <row r="30" spans="3:5" ht="15.75" customHeight="1">
      <c r="C30" s="28">
        <v>16</v>
      </c>
      <c r="D30" s="26" t="s">
        <v>154</v>
      </c>
      <c r="E30" s="27"/>
    </row>
    <row r="31" spans="3:5" ht="15.75" customHeight="1">
      <c r="C31" s="28">
        <v>17</v>
      </c>
      <c r="D31" s="26" t="s">
        <v>164</v>
      </c>
      <c r="E31" s="27"/>
    </row>
    <row r="32" spans="3:5" ht="15.75" customHeight="1">
      <c r="C32" s="28">
        <v>18</v>
      </c>
      <c r="D32" s="26" t="s">
        <v>165</v>
      </c>
      <c r="E32" s="27"/>
    </row>
    <row r="33" spans="3:5" ht="15.75" customHeight="1">
      <c r="C33" s="28">
        <v>19</v>
      </c>
      <c r="D33" s="26" t="s">
        <v>166</v>
      </c>
      <c r="E33" s="27"/>
    </row>
    <row r="34" spans="3:5" ht="15.75" customHeight="1">
      <c r="C34" s="28">
        <v>20</v>
      </c>
      <c r="D34" s="26" t="s">
        <v>92</v>
      </c>
      <c r="E34" s="27"/>
    </row>
    <row r="35" spans="3:5" ht="15.75" customHeight="1">
      <c r="C35" s="28">
        <v>21</v>
      </c>
      <c r="D35" s="26" t="s">
        <v>75</v>
      </c>
      <c r="E35" s="27"/>
    </row>
    <row r="36" spans="3:5" ht="15.75" customHeight="1">
      <c r="C36" s="28">
        <v>22</v>
      </c>
      <c r="D36" s="26" t="s">
        <v>155</v>
      </c>
      <c r="E36" s="27"/>
    </row>
    <row r="37" spans="3:5" ht="15.75" customHeight="1">
      <c r="C37" s="28">
        <v>23</v>
      </c>
      <c r="D37" s="26" t="s">
        <v>156</v>
      </c>
      <c r="E37" s="27"/>
    </row>
    <row r="38" spans="3:5" ht="15.75" customHeight="1">
      <c r="C38" s="28">
        <v>24</v>
      </c>
      <c r="D38" s="26" t="s">
        <v>39</v>
      </c>
      <c r="E38" s="27"/>
    </row>
    <row r="39" spans="3:5" ht="15.75" customHeight="1">
      <c r="C39" s="28">
        <v>25</v>
      </c>
      <c r="D39" s="26" t="s">
        <v>91</v>
      </c>
      <c r="E39" s="27"/>
    </row>
    <row r="40" spans="3:5" ht="15.75" customHeight="1">
      <c r="C40" s="28">
        <v>26</v>
      </c>
      <c r="D40" s="26" t="s">
        <v>93</v>
      </c>
      <c r="E40" s="27"/>
    </row>
    <row r="41" spans="3:5" ht="15.75" customHeight="1">
      <c r="C41" s="28">
        <v>27</v>
      </c>
      <c r="D41" s="26" t="s">
        <v>157</v>
      </c>
      <c r="E41" s="27"/>
    </row>
    <row r="42" spans="3:5" ht="15.75" customHeight="1">
      <c r="C42" s="28">
        <v>28</v>
      </c>
      <c r="D42" s="26" t="s">
        <v>158</v>
      </c>
      <c r="E42" s="27"/>
    </row>
    <row r="43" spans="3:5" ht="15.75" customHeight="1">
      <c r="C43" s="28">
        <v>29</v>
      </c>
      <c r="D43" s="26" t="s">
        <v>83</v>
      </c>
      <c r="E43" s="27"/>
    </row>
    <row r="44" spans="3:5" ht="15.75" customHeight="1">
      <c r="C44" s="28">
        <v>30</v>
      </c>
      <c r="D44" s="26" t="s">
        <v>159</v>
      </c>
      <c r="E44" s="27"/>
    </row>
    <row r="45" spans="3:5" ht="15.75" customHeight="1">
      <c r="C45" s="28">
        <v>31</v>
      </c>
      <c r="D45" s="26" t="s">
        <v>81</v>
      </c>
      <c r="E45" s="27"/>
    </row>
    <row r="46" spans="3:5" ht="15.75" customHeight="1">
      <c r="C46" s="28">
        <v>32</v>
      </c>
      <c r="D46" s="26" t="s">
        <v>160</v>
      </c>
      <c r="E46" s="27"/>
    </row>
    <row r="47" spans="3:5" ht="15.75" customHeight="1">
      <c r="C47" s="28">
        <v>33</v>
      </c>
      <c r="D47" s="26" t="s">
        <v>167</v>
      </c>
      <c r="E47" s="27"/>
    </row>
    <row r="48" spans="3:5" ht="15.75" customHeight="1">
      <c r="C48" s="28">
        <v>34</v>
      </c>
      <c r="D48" s="26" t="s">
        <v>148</v>
      </c>
      <c r="E48" s="27"/>
    </row>
    <row r="49" spans="3:5" ht="15.75" customHeight="1">
      <c r="C49" s="28">
        <v>35</v>
      </c>
      <c r="D49" s="26" t="s">
        <v>168</v>
      </c>
      <c r="E49" s="27"/>
    </row>
    <row r="50" spans="3:5" ht="15.75" customHeight="1">
      <c r="C50" s="28">
        <v>36</v>
      </c>
      <c r="D50" s="26" t="s">
        <v>147</v>
      </c>
      <c r="E50" s="27"/>
    </row>
    <row r="51" spans="3:5" ht="15.75">
      <c r="C51" s="29">
        <v>37</v>
      </c>
      <c r="D51" s="26" t="s">
        <v>643</v>
      </c>
      <c r="E51" s="27"/>
    </row>
    <row r="52" spans="3:5" ht="15.75">
      <c r="C52" s="29">
        <v>38</v>
      </c>
      <c r="D52" s="26" t="s">
        <v>644</v>
      </c>
      <c r="E52" s="27"/>
    </row>
    <row r="53" spans="3:5" ht="15.75">
      <c r="C53" s="29">
        <v>39</v>
      </c>
      <c r="D53" s="26" t="s">
        <v>645</v>
      </c>
      <c r="E53" s="27"/>
    </row>
    <row r="54" spans="3:5" ht="15.75">
      <c r="C54" s="29">
        <v>40</v>
      </c>
      <c r="D54" s="26" t="s">
        <v>646</v>
      </c>
      <c r="E54" s="27"/>
    </row>
    <row r="55" spans="3:5" ht="15.75">
      <c r="C55" s="29">
        <v>41</v>
      </c>
      <c r="D55" s="26" t="s">
        <v>647</v>
      </c>
      <c r="E55" s="27"/>
    </row>
    <row r="56" spans="3:5" ht="15.75">
      <c r="C56" s="29">
        <v>42</v>
      </c>
      <c r="D56" s="26" t="s">
        <v>648</v>
      </c>
      <c r="E56" s="27"/>
    </row>
    <row r="57" spans="3:5" ht="15.75">
      <c r="C57" s="29">
        <v>43</v>
      </c>
      <c r="D57" s="26" t="s">
        <v>649</v>
      </c>
      <c r="E57" s="27"/>
    </row>
    <row r="58" spans="3:5" ht="15.75">
      <c r="C58" s="29">
        <v>44</v>
      </c>
      <c r="D58" s="26" t="s">
        <v>650</v>
      </c>
      <c r="E58" s="27"/>
    </row>
    <row r="59" spans="3:5" ht="15.75">
      <c r="C59" s="29">
        <v>45</v>
      </c>
      <c r="D59" s="26" t="s">
        <v>651</v>
      </c>
      <c r="E59" s="27"/>
    </row>
    <row r="60" spans="3:5" ht="15.75">
      <c r="C60" s="29">
        <v>46</v>
      </c>
      <c r="D60" s="26" t="s">
        <v>653</v>
      </c>
      <c r="E60" s="27"/>
    </row>
    <row r="61" spans="3:5" ht="15.75">
      <c r="C61" s="29">
        <v>47</v>
      </c>
      <c r="D61" s="26" t="s">
        <v>654</v>
      </c>
      <c r="E61" s="27"/>
    </row>
    <row r="62" spans="3:5" ht="15.75">
      <c r="C62" s="29">
        <v>48</v>
      </c>
      <c r="D62" s="26" t="s">
        <v>652</v>
      </c>
      <c r="E62" s="27"/>
    </row>
    <row r="63" spans="3:5" ht="15.75">
      <c r="C63" s="30"/>
      <c r="D63" s="31"/>
      <c r="E63" s="31"/>
    </row>
    <row r="64" spans="3:5" ht="15.75">
      <c r="C64" s="30"/>
      <c r="D64" s="31"/>
      <c r="E64" s="31"/>
    </row>
    <row r="65" spans="3:5">
      <c r="C65" s="32" t="s">
        <v>32</v>
      </c>
      <c r="E65" s="33" t="s">
        <v>33</v>
      </c>
    </row>
    <row r="66" spans="3:5">
      <c r="C66" s="32"/>
      <c r="E66" s="34"/>
    </row>
    <row r="67" spans="3:5">
      <c r="C67" s="32"/>
      <c r="E67" s="34"/>
    </row>
    <row r="68" spans="3:5">
      <c r="C68" s="32" t="s">
        <v>35</v>
      </c>
      <c r="E68" s="33" t="s">
        <v>693</v>
      </c>
    </row>
  </sheetData>
  <mergeCells count="8">
    <mergeCell ref="B10:F10"/>
    <mergeCell ref="B11:F11"/>
    <mergeCell ref="B13:F13"/>
    <mergeCell ref="B9:F9"/>
    <mergeCell ref="B4:F4"/>
    <mergeCell ref="B5:F5"/>
    <mergeCell ref="B6:F6"/>
    <mergeCell ref="B7:F7"/>
  </mergeCells>
  <pageMargins left="1.06" right="0.7" top="0.28000000000000003" bottom="0.24" header="0.3" footer="0.3"/>
  <pageSetup paperSize="9" scale="7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IV45"/>
  <sheetViews>
    <sheetView topLeftCell="A22" workbookViewId="0">
      <selection activeCell="A34" sqref="A34:E37"/>
    </sheetView>
  </sheetViews>
  <sheetFormatPr defaultColWidth="9" defaultRowHeight="15"/>
  <cols>
    <col min="1" max="1" width="5" style="1" customWidth="1"/>
    <col min="2" max="2" width="11.42578125" style="1" customWidth="1"/>
    <col min="3" max="3" width="13.7109375" style="1" customWidth="1"/>
    <col min="4" max="4" width="9" style="1" customWidth="1"/>
    <col min="5" max="5" width="10.42578125" style="1" customWidth="1"/>
    <col min="6" max="6" width="9.7109375" style="1" customWidth="1"/>
    <col min="7" max="7" width="30.5703125" style="1" customWidth="1"/>
    <col min="8" max="8" width="27.5703125" style="1" customWidth="1"/>
    <col min="9" max="9" width="7.42578125" style="1" customWidth="1"/>
    <col min="10" max="10" width="8" style="1" customWidth="1"/>
    <col min="11" max="11" width="7.85546875" style="1" customWidth="1"/>
    <col min="12" max="12" width="7.5703125" style="2" customWidth="1"/>
    <col min="13" max="13" width="12" style="1" customWidth="1"/>
    <col min="14" max="14" width="11.85546875" style="1" customWidth="1"/>
    <col min="15" max="15" width="10.42578125" style="1" customWidth="1"/>
    <col min="16" max="256" width="9.140625" style="1" customWidth="1"/>
  </cols>
  <sheetData>
    <row r="1" spans="1:15" customFormat="1" ht="18.75" customHeight="1">
      <c r="A1" s="471" t="s">
        <v>0</v>
      </c>
      <c r="B1" s="471"/>
      <c r="C1" s="471"/>
      <c r="D1" s="471"/>
      <c r="E1" s="471"/>
      <c r="F1" s="471"/>
      <c r="G1" s="471"/>
      <c r="H1" s="471"/>
      <c r="I1" s="471"/>
      <c r="J1" s="471"/>
      <c r="K1" s="471"/>
      <c r="L1" s="471"/>
      <c r="M1" s="471"/>
      <c r="N1" s="471"/>
      <c r="O1" s="471"/>
    </row>
    <row r="2" spans="1:15" customFormat="1" ht="18.75" customHeight="1">
      <c r="A2" s="471" t="s">
        <v>59</v>
      </c>
      <c r="B2" s="471"/>
      <c r="C2" s="471"/>
      <c r="D2" s="471"/>
      <c r="E2" s="471"/>
      <c r="F2" s="471"/>
      <c r="G2" s="471"/>
      <c r="H2" s="471"/>
      <c r="I2" s="471"/>
      <c r="J2" s="471"/>
      <c r="K2" s="471"/>
      <c r="L2" s="471"/>
      <c r="M2" s="471"/>
      <c r="N2" s="471"/>
      <c r="O2" s="471"/>
    </row>
    <row r="3" spans="1:15" customFormat="1" ht="18.75" customHeight="1">
      <c r="A3" s="471" t="s">
        <v>2</v>
      </c>
      <c r="B3" s="471"/>
      <c r="C3" s="471"/>
      <c r="D3" s="471"/>
      <c r="E3" s="471"/>
      <c r="F3" s="471"/>
      <c r="G3" s="471"/>
      <c r="H3" s="471"/>
      <c r="I3" s="471"/>
      <c r="J3" s="471"/>
      <c r="K3" s="471"/>
      <c r="L3" s="471"/>
      <c r="M3" s="471"/>
      <c r="N3" s="471"/>
      <c r="O3" s="471"/>
    </row>
    <row r="4" spans="1:15" s="1" customFormat="1" ht="18" customHeight="1">
      <c r="A4" s="471" t="s">
        <v>3</v>
      </c>
      <c r="B4" s="471"/>
      <c r="C4" s="471"/>
      <c r="D4" s="471"/>
      <c r="E4" s="471"/>
      <c r="F4" s="471"/>
      <c r="G4" s="471"/>
      <c r="H4" s="471"/>
      <c r="I4" s="471"/>
      <c r="J4" s="471"/>
      <c r="K4" s="471"/>
      <c r="L4" s="471"/>
      <c r="M4" s="471"/>
      <c r="N4" s="471"/>
      <c r="O4" s="471"/>
    </row>
    <row r="5" spans="1:15" s="1" customFormat="1" ht="7.5" customHeight="1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</row>
    <row r="6" spans="1:15" s="1" customFormat="1" ht="18" customHeight="1">
      <c r="A6" s="462" t="s">
        <v>6</v>
      </c>
      <c r="B6" s="462"/>
      <c r="C6" s="462"/>
      <c r="D6" s="465" t="s">
        <v>9</v>
      </c>
      <c r="E6" s="465"/>
      <c r="F6" s="465"/>
      <c r="G6" s="465"/>
      <c r="H6" s="465"/>
      <c r="I6" s="465"/>
      <c r="J6" s="465"/>
      <c r="K6" s="465"/>
      <c r="L6" s="465"/>
      <c r="M6" s="4"/>
      <c r="N6" s="4"/>
      <c r="O6" s="4"/>
    </row>
    <row r="7" spans="1:15" s="1" customFormat="1" ht="18" customHeight="1">
      <c r="A7" s="476" t="s">
        <v>7</v>
      </c>
      <c r="B7" s="476"/>
      <c r="C7" s="476"/>
      <c r="D7" s="465" t="s">
        <v>4</v>
      </c>
      <c r="E7" s="465"/>
      <c r="F7" s="465"/>
      <c r="G7" s="465"/>
      <c r="H7" s="465"/>
      <c r="I7" s="465"/>
      <c r="J7" s="465"/>
      <c r="K7" s="465"/>
      <c r="L7" s="465"/>
    </row>
    <row r="8" spans="1:15" s="1" customFormat="1" ht="18" customHeight="1">
      <c r="A8" s="473" t="s">
        <v>10</v>
      </c>
      <c r="B8" s="473"/>
      <c r="C8" s="473"/>
      <c r="D8" s="465" t="s">
        <v>5</v>
      </c>
      <c r="E8" s="465"/>
      <c r="F8" s="465"/>
      <c r="G8" s="465"/>
      <c r="H8" s="465"/>
      <c r="I8" s="465"/>
      <c r="J8" s="465"/>
      <c r="K8" s="465"/>
      <c r="L8" s="465"/>
      <c r="M8" s="472" t="s">
        <v>11</v>
      </c>
      <c r="N8" s="472"/>
      <c r="O8" s="472"/>
    </row>
    <row r="9" spans="1:15" s="1" customFormat="1" ht="18" customHeight="1">
      <c r="A9" s="473"/>
      <c r="B9" s="473"/>
      <c r="C9" s="473"/>
      <c r="D9" s="465" t="s">
        <v>12</v>
      </c>
      <c r="E9" s="465"/>
      <c r="F9" s="465"/>
      <c r="G9" s="465"/>
      <c r="H9" s="465"/>
      <c r="I9" s="465"/>
      <c r="J9" s="465"/>
      <c r="K9" s="465"/>
      <c r="L9" s="465"/>
      <c r="M9" s="472" t="s">
        <v>13</v>
      </c>
      <c r="N9" s="472"/>
      <c r="O9" s="472"/>
    </row>
    <row r="10" spans="1:15" s="1" customFormat="1" ht="18" customHeight="1">
      <c r="A10" s="475">
        <v>74</v>
      </c>
      <c r="B10" s="475"/>
      <c r="C10" s="475"/>
      <c r="D10" s="465" t="s">
        <v>14</v>
      </c>
      <c r="E10" s="465"/>
      <c r="F10" s="465"/>
      <c r="G10" s="465"/>
      <c r="H10" s="465"/>
      <c r="I10" s="465"/>
      <c r="J10" s="465"/>
      <c r="K10" s="465"/>
      <c r="L10" s="465"/>
      <c r="M10" s="473" t="s">
        <v>15</v>
      </c>
      <c r="N10" s="473"/>
      <c r="O10" s="473"/>
    </row>
    <row r="11" spans="1:15" s="1" customFormat="1" ht="7.5" customHeight="1">
      <c r="A11" s="35"/>
      <c r="B11" s="36"/>
      <c r="C11" s="37"/>
      <c r="D11" s="12"/>
      <c r="E11" s="13"/>
      <c r="F11" s="13"/>
      <c r="G11" s="13"/>
      <c r="H11" s="13"/>
      <c r="I11" s="13"/>
      <c r="J11" s="13"/>
      <c r="K11" s="13"/>
      <c r="L11" s="13"/>
      <c r="M11" s="473"/>
      <c r="N11" s="473"/>
      <c r="O11" s="473"/>
    </row>
    <row r="12" spans="1:15" s="1" customFormat="1" ht="18" customHeight="1">
      <c r="A12" s="38" t="s">
        <v>16</v>
      </c>
      <c r="B12" s="39"/>
      <c r="C12" s="40"/>
      <c r="D12" s="41">
        <v>48</v>
      </c>
      <c r="E12" s="6"/>
      <c r="F12" s="6"/>
      <c r="G12" s="6"/>
      <c r="H12" s="6"/>
      <c r="I12" s="6"/>
      <c r="J12" s="6"/>
      <c r="K12" s="6"/>
      <c r="L12" s="6"/>
      <c r="M12" s="42" t="s">
        <v>17</v>
      </c>
      <c r="N12" s="42" t="s">
        <v>18</v>
      </c>
      <c r="O12" s="42" t="s">
        <v>19</v>
      </c>
    </row>
    <row r="13" spans="1:15" s="1" customFormat="1" ht="18" customHeight="1">
      <c r="A13" s="43" t="s">
        <v>20</v>
      </c>
      <c r="B13" s="39"/>
      <c r="C13" s="40"/>
      <c r="D13" s="41">
        <v>326</v>
      </c>
      <c r="E13" s="6"/>
      <c r="F13" s="6"/>
      <c r="G13" s="6"/>
      <c r="H13" s="6"/>
      <c r="I13" s="6"/>
      <c r="J13" s="6"/>
      <c r="K13" s="6"/>
      <c r="L13" s="6"/>
      <c r="M13" s="42">
        <v>59</v>
      </c>
      <c r="N13" s="44">
        <v>44</v>
      </c>
      <c r="O13" s="42">
        <v>35</v>
      </c>
    </row>
    <row r="14" spans="1:15" s="1" customFormat="1" ht="7.5" customHeight="1">
      <c r="A14" s="18"/>
      <c r="B14" s="18"/>
      <c r="C14" s="18"/>
      <c r="D14" s="18"/>
      <c r="E14" s="18"/>
      <c r="F14" s="18"/>
      <c r="G14" s="18"/>
      <c r="H14" s="18"/>
      <c r="I14" s="18"/>
      <c r="J14" s="18"/>
      <c r="K14" s="18"/>
      <c r="L14" s="19"/>
      <c r="M14" s="18"/>
      <c r="N14" s="18"/>
    </row>
    <row r="15" spans="1:15" s="1" customFormat="1" ht="15" customHeight="1">
      <c r="A15" s="477" t="s">
        <v>21</v>
      </c>
      <c r="B15" s="478" t="s">
        <v>22</v>
      </c>
      <c r="C15" s="478"/>
      <c r="D15" s="478"/>
      <c r="E15" s="478" t="s">
        <v>23</v>
      </c>
      <c r="F15" s="478" t="s">
        <v>24</v>
      </c>
      <c r="G15" s="478" t="s">
        <v>25</v>
      </c>
      <c r="H15" s="478" t="s">
        <v>26</v>
      </c>
      <c r="I15" s="478" t="s">
        <v>27</v>
      </c>
      <c r="J15" s="478" t="s">
        <v>676</v>
      </c>
      <c r="K15" s="478" t="s">
        <v>29</v>
      </c>
      <c r="L15" s="477" t="s">
        <v>30</v>
      </c>
      <c r="M15" s="478" t="s">
        <v>31</v>
      </c>
      <c r="N15" s="478"/>
      <c r="O15" s="478"/>
    </row>
    <row r="16" spans="1:15" s="1" customFormat="1" ht="12.75">
      <c r="A16" s="477"/>
      <c r="B16" s="478"/>
      <c r="C16" s="478"/>
      <c r="D16" s="478"/>
      <c r="E16" s="478"/>
      <c r="F16" s="478"/>
      <c r="G16" s="478"/>
      <c r="H16" s="478"/>
      <c r="I16" s="478"/>
      <c r="J16" s="478"/>
      <c r="K16" s="478"/>
      <c r="L16" s="477"/>
      <c r="M16" s="478"/>
      <c r="N16" s="478"/>
      <c r="O16" s="478"/>
    </row>
    <row r="17" spans="1:256" ht="18" customHeight="1">
      <c r="A17" s="45">
        <v>1</v>
      </c>
      <c r="B17" s="38" t="s">
        <v>169</v>
      </c>
      <c r="C17" s="46"/>
      <c r="D17" s="47"/>
      <c r="E17" s="48">
        <v>1995</v>
      </c>
      <c r="F17" s="48" t="s">
        <v>206</v>
      </c>
      <c r="G17" s="48" t="s">
        <v>152</v>
      </c>
      <c r="H17" s="48"/>
      <c r="I17" s="49">
        <v>62.7</v>
      </c>
      <c r="J17" s="50">
        <v>76</v>
      </c>
      <c r="K17" s="51" t="s">
        <v>17</v>
      </c>
      <c r="L17" s="51">
        <v>20</v>
      </c>
      <c r="M17" s="52" t="s">
        <v>170</v>
      </c>
      <c r="N17" s="53"/>
      <c r="O17" s="54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  <c r="FI17"/>
      <c r="FJ17"/>
      <c r="FK17"/>
      <c r="FL17"/>
      <c r="FM17"/>
      <c r="FN17"/>
      <c r="FO17"/>
      <c r="FP17"/>
      <c r="FQ17"/>
      <c r="FR17"/>
      <c r="FS17"/>
      <c r="FT17"/>
      <c r="FU17"/>
      <c r="FV17"/>
      <c r="FW17"/>
      <c r="FX17"/>
      <c r="FY17"/>
      <c r="FZ17"/>
      <c r="GA17"/>
      <c r="GB17"/>
      <c r="GC17"/>
      <c r="GD17"/>
      <c r="GE17"/>
      <c r="GF17"/>
      <c r="GG17"/>
      <c r="GH17"/>
      <c r="GI17"/>
      <c r="GJ17"/>
      <c r="GK17"/>
      <c r="GL17"/>
      <c r="GM17"/>
      <c r="GN17"/>
      <c r="GO17"/>
      <c r="GP17"/>
      <c r="GQ17"/>
      <c r="GR17"/>
      <c r="GS17"/>
      <c r="GT17"/>
      <c r="GU17"/>
      <c r="GV17"/>
      <c r="GW17"/>
      <c r="GX17"/>
      <c r="GY17"/>
      <c r="GZ17"/>
      <c r="HA17"/>
      <c r="HB17"/>
      <c r="HC17"/>
      <c r="HD17"/>
      <c r="HE17"/>
      <c r="HF17"/>
      <c r="HG17"/>
      <c r="HH17"/>
      <c r="HI17"/>
      <c r="HJ17"/>
      <c r="HK17"/>
      <c r="HL17"/>
      <c r="HM17"/>
      <c r="HN17"/>
      <c r="HO17"/>
      <c r="HP17"/>
      <c r="HQ17"/>
      <c r="HR17"/>
      <c r="HS17"/>
      <c r="HT17"/>
      <c r="HU17"/>
      <c r="HV17"/>
      <c r="HW17"/>
      <c r="HX17"/>
      <c r="HY17"/>
      <c r="HZ17"/>
      <c r="IA17"/>
      <c r="IB17"/>
      <c r="IC17"/>
      <c r="ID17"/>
      <c r="IE17"/>
      <c r="IF17"/>
      <c r="IG17"/>
      <c r="IH17"/>
      <c r="II17"/>
      <c r="IJ17"/>
      <c r="IK17"/>
      <c r="IL17"/>
      <c r="IM17"/>
      <c r="IN17"/>
      <c r="IO17"/>
      <c r="IP17"/>
      <c r="IQ17"/>
      <c r="IR17"/>
      <c r="IS17"/>
      <c r="IT17"/>
      <c r="IU17"/>
      <c r="IV17"/>
    </row>
    <row r="18" spans="1:256" ht="18" customHeight="1">
      <c r="A18" s="45">
        <v>2</v>
      </c>
      <c r="B18" s="38" t="s">
        <v>171</v>
      </c>
      <c r="C18" s="46"/>
      <c r="D18" s="47"/>
      <c r="E18" s="48">
        <v>1992</v>
      </c>
      <c r="F18" s="48" t="s">
        <v>17</v>
      </c>
      <c r="G18" s="48" t="s">
        <v>154</v>
      </c>
      <c r="H18" s="48" t="s">
        <v>172</v>
      </c>
      <c r="I18" s="49">
        <v>62.6</v>
      </c>
      <c r="J18" s="50">
        <v>59</v>
      </c>
      <c r="K18" s="51" t="s">
        <v>17</v>
      </c>
      <c r="L18" s="51">
        <v>18</v>
      </c>
      <c r="M18" s="52" t="s">
        <v>173</v>
      </c>
      <c r="N18" s="53"/>
      <c r="O18" s="54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  <c r="FH18"/>
      <c r="FI18"/>
      <c r="FJ18"/>
      <c r="FK18"/>
      <c r="FL18"/>
      <c r="FM18"/>
      <c r="FN18"/>
      <c r="FO18"/>
      <c r="FP18"/>
      <c r="FQ18"/>
      <c r="FR18"/>
      <c r="FS18"/>
      <c r="FT18"/>
      <c r="FU18"/>
      <c r="FV18"/>
      <c r="FW18"/>
      <c r="FX18"/>
      <c r="FY18"/>
      <c r="FZ18"/>
      <c r="GA18"/>
      <c r="GB18"/>
      <c r="GC18"/>
      <c r="GD18"/>
      <c r="GE18"/>
      <c r="GF18"/>
      <c r="GG18"/>
      <c r="GH18"/>
      <c r="GI18"/>
      <c r="GJ18"/>
      <c r="GK18"/>
      <c r="GL18"/>
      <c r="GM18"/>
      <c r="GN18"/>
      <c r="GO18"/>
      <c r="GP18"/>
      <c r="GQ18"/>
      <c r="GR18"/>
      <c r="GS18"/>
      <c r="GT18"/>
      <c r="GU18"/>
      <c r="GV18"/>
      <c r="GW18"/>
      <c r="GX18"/>
      <c r="GY18"/>
      <c r="GZ18"/>
      <c r="HA18"/>
      <c r="HB18"/>
      <c r="HC18"/>
      <c r="HD18"/>
      <c r="HE18"/>
      <c r="HF18"/>
      <c r="HG18"/>
      <c r="HH18"/>
      <c r="HI18"/>
      <c r="HJ18"/>
      <c r="HK18"/>
      <c r="HL18"/>
      <c r="HM18"/>
      <c r="HN18"/>
      <c r="HO18"/>
      <c r="HP18"/>
      <c r="HQ18"/>
      <c r="HR18"/>
      <c r="HS18"/>
      <c r="HT18"/>
      <c r="HU18"/>
      <c r="HV18"/>
      <c r="HW18"/>
      <c r="HX18"/>
      <c r="HY18"/>
      <c r="HZ18"/>
      <c r="IA18"/>
      <c r="IB18"/>
      <c r="IC18"/>
      <c r="ID18"/>
      <c r="IE18"/>
      <c r="IF18"/>
      <c r="IG18"/>
      <c r="IH18"/>
      <c r="II18"/>
      <c r="IJ18"/>
      <c r="IK18"/>
      <c r="IL18"/>
      <c r="IM18"/>
      <c r="IN18"/>
      <c r="IO18"/>
      <c r="IP18"/>
      <c r="IQ18"/>
      <c r="IR18"/>
      <c r="IS18"/>
      <c r="IT18"/>
      <c r="IU18"/>
      <c r="IV18"/>
    </row>
    <row r="19" spans="1:256" ht="18" customHeight="1">
      <c r="A19" s="55">
        <v>3</v>
      </c>
      <c r="B19" s="38" t="s">
        <v>179</v>
      </c>
      <c r="C19" s="46"/>
      <c r="D19" s="47"/>
      <c r="E19" s="48">
        <v>1994</v>
      </c>
      <c r="F19" s="48" t="s">
        <v>18</v>
      </c>
      <c r="G19" s="48" t="s">
        <v>51</v>
      </c>
      <c r="H19" s="48"/>
      <c r="I19" s="49">
        <v>61.8</v>
      </c>
      <c r="J19" s="50">
        <v>56</v>
      </c>
      <c r="K19" s="51" t="s">
        <v>18</v>
      </c>
      <c r="L19" s="51">
        <v>16</v>
      </c>
      <c r="M19" s="52" t="s">
        <v>180</v>
      </c>
      <c r="N19" s="53"/>
      <c r="O19" s="54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  <c r="EZ19"/>
      <c r="FA19"/>
      <c r="FB19"/>
      <c r="FC19"/>
      <c r="FD19"/>
      <c r="FE19"/>
      <c r="FF19"/>
      <c r="FG19"/>
      <c r="FH19"/>
      <c r="FI19"/>
      <c r="FJ19"/>
      <c r="FK19"/>
      <c r="FL19"/>
      <c r="FM19"/>
      <c r="FN19"/>
      <c r="FO19"/>
      <c r="FP19"/>
      <c r="FQ19"/>
      <c r="FR19"/>
      <c r="FS19"/>
      <c r="FT19"/>
      <c r="FU19"/>
      <c r="FV19"/>
      <c r="FW19"/>
      <c r="FX19"/>
      <c r="FY19"/>
      <c r="FZ19"/>
      <c r="GA19"/>
      <c r="GB19"/>
      <c r="GC19"/>
      <c r="GD19"/>
      <c r="GE19"/>
      <c r="GF19"/>
      <c r="GG19"/>
      <c r="GH19"/>
      <c r="GI19"/>
      <c r="GJ19"/>
      <c r="GK19"/>
      <c r="GL19"/>
      <c r="GM19"/>
      <c r="GN19"/>
      <c r="GO19"/>
      <c r="GP19"/>
      <c r="GQ19"/>
      <c r="GR19"/>
      <c r="GS19"/>
      <c r="GT19"/>
      <c r="GU19"/>
      <c r="GV19"/>
      <c r="GW19"/>
      <c r="GX19"/>
      <c r="GY19"/>
      <c r="GZ19"/>
      <c r="HA19"/>
      <c r="HB19"/>
      <c r="HC19"/>
      <c r="HD19"/>
      <c r="HE19"/>
      <c r="HF19"/>
      <c r="HG19"/>
      <c r="HH19"/>
      <c r="HI19"/>
      <c r="HJ19"/>
      <c r="HK19"/>
      <c r="HL19"/>
      <c r="HM19"/>
      <c r="HN19"/>
      <c r="HO19"/>
      <c r="HP19"/>
      <c r="HQ19"/>
      <c r="HR19"/>
      <c r="HS19"/>
      <c r="HT19"/>
      <c r="HU19"/>
      <c r="HV19"/>
      <c r="HW19"/>
      <c r="HX19"/>
      <c r="HY19"/>
      <c r="HZ19"/>
      <c r="IA19"/>
      <c r="IB19"/>
      <c r="IC19"/>
      <c r="ID19"/>
      <c r="IE19"/>
      <c r="IF19"/>
      <c r="IG19"/>
      <c r="IH19"/>
      <c r="II19"/>
      <c r="IJ19"/>
      <c r="IK19"/>
      <c r="IL19"/>
      <c r="IM19"/>
      <c r="IN19"/>
      <c r="IO19"/>
      <c r="IP19"/>
      <c r="IQ19"/>
      <c r="IR19"/>
      <c r="IS19"/>
      <c r="IT19"/>
      <c r="IU19"/>
      <c r="IV19"/>
    </row>
    <row r="20" spans="1:256" ht="18" customHeight="1">
      <c r="A20" s="55">
        <v>4</v>
      </c>
      <c r="B20" s="38" t="s">
        <v>177</v>
      </c>
      <c r="C20" s="46"/>
      <c r="D20" s="47"/>
      <c r="E20" s="48">
        <v>2002</v>
      </c>
      <c r="F20" s="48" t="s">
        <v>18</v>
      </c>
      <c r="G20" s="48" t="s">
        <v>154</v>
      </c>
      <c r="H20" s="48" t="s">
        <v>172</v>
      </c>
      <c r="I20" s="49">
        <v>63</v>
      </c>
      <c r="J20" s="50">
        <v>54</v>
      </c>
      <c r="K20" s="51" t="s">
        <v>18</v>
      </c>
      <c r="L20" s="51">
        <v>15</v>
      </c>
      <c r="M20" s="56" t="s">
        <v>178</v>
      </c>
      <c r="N20" s="53"/>
      <c r="O20" s="54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  <c r="FF20"/>
      <c r="FG20"/>
      <c r="FH20"/>
      <c r="FI20"/>
      <c r="FJ20"/>
      <c r="FK20"/>
      <c r="FL20"/>
      <c r="FM20"/>
      <c r="FN20"/>
      <c r="FO20"/>
      <c r="FP20"/>
      <c r="FQ20"/>
      <c r="FR20"/>
      <c r="FS20"/>
      <c r="FT20"/>
      <c r="FU20"/>
      <c r="FV20"/>
      <c r="FW20"/>
      <c r="FX20"/>
      <c r="FY20"/>
      <c r="FZ20"/>
      <c r="GA20"/>
      <c r="GB20"/>
      <c r="GC20"/>
      <c r="GD20"/>
      <c r="GE20"/>
      <c r="GF20"/>
      <c r="GG20"/>
      <c r="GH20"/>
      <c r="GI20"/>
      <c r="GJ20"/>
      <c r="GK20"/>
      <c r="GL20"/>
      <c r="GM20"/>
      <c r="GN20"/>
      <c r="GO20"/>
      <c r="GP20"/>
      <c r="GQ20"/>
      <c r="GR20"/>
      <c r="GS20"/>
      <c r="GT20"/>
      <c r="GU20"/>
      <c r="GV20"/>
      <c r="GW20"/>
      <c r="GX20"/>
      <c r="GY20"/>
      <c r="GZ20"/>
      <c r="HA20"/>
      <c r="HB20"/>
      <c r="HC20"/>
      <c r="HD20"/>
      <c r="HE20"/>
      <c r="HF20"/>
      <c r="HG20"/>
      <c r="HH20"/>
      <c r="HI20"/>
      <c r="HJ20"/>
      <c r="HK20"/>
      <c r="HL20"/>
      <c r="HM20"/>
      <c r="HN20"/>
      <c r="HO20"/>
      <c r="HP20"/>
      <c r="HQ20"/>
      <c r="HR20"/>
      <c r="HS20"/>
      <c r="HT20"/>
      <c r="HU20"/>
      <c r="HV20"/>
      <c r="HW20"/>
      <c r="HX20"/>
      <c r="HY20"/>
      <c r="HZ20"/>
      <c r="IA20"/>
      <c r="IB20"/>
      <c r="IC20"/>
      <c r="ID20"/>
      <c r="IE20"/>
      <c r="IF20"/>
      <c r="IG20"/>
      <c r="IH20"/>
      <c r="II20"/>
      <c r="IJ20"/>
      <c r="IK20"/>
      <c r="IL20"/>
      <c r="IM20"/>
      <c r="IN20"/>
      <c r="IO20"/>
      <c r="IP20"/>
      <c r="IQ20"/>
      <c r="IR20"/>
      <c r="IS20"/>
      <c r="IT20"/>
      <c r="IU20"/>
      <c r="IV20"/>
    </row>
    <row r="21" spans="1:256" ht="18" customHeight="1">
      <c r="A21" s="55">
        <v>5</v>
      </c>
      <c r="B21" s="38" t="s">
        <v>181</v>
      </c>
      <c r="C21" s="46"/>
      <c r="D21" s="47"/>
      <c r="E21" s="48">
        <v>1999</v>
      </c>
      <c r="F21" s="48" t="s">
        <v>18</v>
      </c>
      <c r="G21" s="48" t="s">
        <v>153</v>
      </c>
      <c r="H21" s="48" t="s">
        <v>182</v>
      </c>
      <c r="I21" s="49">
        <v>62.55</v>
      </c>
      <c r="J21" s="50">
        <v>50</v>
      </c>
      <c r="K21" s="51" t="s">
        <v>18</v>
      </c>
      <c r="L21" s="51">
        <v>14</v>
      </c>
      <c r="M21" s="52" t="s">
        <v>183</v>
      </c>
      <c r="N21" s="53"/>
      <c r="O21" s="54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  <c r="EF21"/>
      <c r="EG21"/>
      <c r="EH21"/>
      <c r="EI21"/>
      <c r="EJ21"/>
      <c r="EK21"/>
      <c r="EL21"/>
      <c r="EM21"/>
      <c r="EN21"/>
      <c r="EO21"/>
      <c r="EP21"/>
      <c r="EQ21"/>
      <c r="ER21"/>
      <c r="ES21"/>
      <c r="ET21"/>
      <c r="EU21"/>
      <c r="EV21"/>
      <c r="EW21"/>
      <c r="EX21"/>
      <c r="EY21"/>
      <c r="EZ21"/>
      <c r="FA21"/>
      <c r="FB21"/>
      <c r="FC21"/>
      <c r="FD21"/>
      <c r="FE21"/>
      <c r="FF21"/>
      <c r="FG21"/>
      <c r="FH21"/>
      <c r="FI21"/>
      <c r="FJ21"/>
      <c r="FK21"/>
      <c r="FL21"/>
      <c r="FM21"/>
      <c r="FN21"/>
      <c r="FO21"/>
      <c r="FP21"/>
      <c r="FQ21"/>
      <c r="FR21"/>
      <c r="FS21"/>
      <c r="FT21"/>
      <c r="FU21"/>
      <c r="FV21"/>
      <c r="FW21"/>
      <c r="FX21"/>
      <c r="FY21"/>
      <c r="FZ21"/>
      <c r="GA21"/>
      <c r="GB21"/>
      <c r="GC21"/>
      <c r="GD21"/>
      <c r="GE21"/>
      <c r="GF21"/>
      <c r="GG21"/>
      <c r="GH21"/>
      <c r="GI21"/>
      <c r="GJ21"/>
      <c r="GK21"/>
      <c r="GL21"/>
      <c r="GM21"/>
      <c r="GN21"/>
      <c r="GO21"/>
      <c r="GP21"/>
      <c r="GQ21"/>
      <c r="GR21"/>
      <c r="GS21"/>
      <c r="GT21"/>
      <c r="GU21"/>
      <c r="GV21"/>
      <c r="GW21"/>
      <c r="GX21"/>
      <c r="GY21"/>
      <c r="GZ21"/>
      <c r="HA21"/>
      <c r="HB21"/>
      <c r="HC21"/>
      <c r="HD21"/>
      <c r="HE21"/>
      <c r="HF21"/>
      <c r="HG21"/>
      <c r="HH21"/>
      <c r="HI21"/>
      <c r="HJ21"/>
      <c r="HK21"/>
      <c r="HL21"/>
      <c r="HM21"/>
      <c r="HN21"/>
      <c r="HO21"/>
      <c r="HP21"/>
      <c r="HQ21"/>
      <c r="HR21"/>
      <c r="HS21"/>
      <c r="HT21"/>
      <c r="HU21"/>
      <c r="HV21"/>
      <c r="HW21"/>
      <c r="HX21"/>
      <c r="HY21"/>
      <c r="HZ21"/>
      <c r="IA21"/>
      <c r="IB21"/>
      <c r="IC21"/>
      <c r="ID21"/>
      <c r="IE21"/>
      <c r="IF21"/>
      <c r="IG21"/>
      <c r="IH21"/>
      <c r="II21"/>
      <c r="IJ21"/>
      <c r="IK21"/>
      <c r="IL21"/>
      <c r="IM21"/>
      <c r="IN21"/>
      <c r="IO21"/>
      <c r="IP21"/>
      <c r="IQ21"/>
      <c r="IR21"/>
      <c r="IS21"/>
      <c r="IT21"/>
      <c r="IU21"/>
      <c r="IV21"/>
    </row>
    <row r="22" spans="1:256" ht="18" customHeight="1">
      <c r="A22" s="55">
        <v>6</v>
      </c>
      <c r="B22" s="38" t="s">
        <v>187</v>
      </c>
      <c r="C22" s="46"/>
      <c r="D22" s="47"/>
      <c r="E22" s="48">
        <v>2007</v>
      </c>
      <c r="F22" s="48" t="s">
        <v>19</v>
      </c>
      <c r="G22" s="48" t="s">
        <v>152</v>
      </c>
      <c r="H22" s="48"/>
      <c r="I22" s="49">
        <v>61.85</v>
      </c>
      <c r="J22" s="50">
        <v>45</v>
      </c>
      <c r="K22" s="57" t="s">
        <v>636</v>
      </c>
      <c r="L22" s="51">
        <v>13</v>
      </c>
      <c r="M22" s="52" t="s">
        <v>188</v>
      </c>
      <c r="N22" s="53"/>
      <c r="O22" s="54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  <c r="DA22"/>
      <c r="DB22"/>
      <c r="DC22"/>
      <c r="DD22"/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  <c r="DY22"/>
      <c r="DZ22"/>
      <c r="EA22"/>
      <c r="EB22"/>
      <c r="EC22"/>
      <c r="ED22"/>
      <c r="EE22"/>
      <c r="EF22"/>
      <c r="EG22"/>
      <c r="EH22"/>
      <c r="EI22"/>
      <c r="EJ22"/>
      <c r="EK22"/>
      <c r="EL22"/>
      <c r="EM22"/>
      <c r="EN22"/>
      <c r="EO22"/>
      <c r="EP22"/>
      <c r="EQ22"/>
      <c r="ER22"/>
      <c r="ES22"/>
      <c r="ET22"/>
      <c r="EU22"/>
      <c r="EV22"/>
      <c r="EW22"/>
      <c r="EX22"/>
      <c r="EY22"/>
      <c r="EZ22"/>
      <c r="FA22"/>
      <c r="FB22"/>
      <c r="FC22"/>
      <c r="FD22"/>
      <c r="FE22"/>
      <c r="FF22"/>
      <c r="FG22"/>
      <c r="FH22"/>
      <c r="FI22"/>
      <c r="FJ22"/>
      <c r="FK22"/>
      <c r="FL22"/>
      <c r="FM22"/>
      <c r="FN22"/>
      <c r="FO22"/>
      <c r="FP22"/>
      <c r="FQ22"/>
      <c r="FR22"/>
      <c r="FS22"/>
      <c r="FT22"/>
      <c r="FU22"/>
      <c r="FV22"/>
      <c r="FW22"/>
      <c r="FX22"/>
      <c r="FY22"/>
      <c r="FZ22"/>
      <c r="GA22"/>
      <c r="GB22"/>
      <c r="GC22"/>
      <c r="GD22"/>
      <c r="GE22"/>
      <c r="GF22"/>
      <c r="GG22"/>
      <c r="GH22"/>
      <c r="GI22"/>
      <c r="GJ22"/>
      <c r="GK22"/>
      <c r="GL22"/>
      <c r="GM22"/>
      <c r="GN22"/>
      <c r="GO22"/>
      <c r="GP22"/>
      <c r="GQ22"/>
      <c r="GR22"/>
      <c r="GS22"/>
      <c r="GT22"/>
      <c r="GU22"/>
      <c r="GV22"/>
      <c r="GW22"/>
      <c r="GX22"/>
      <c r="GY22"/>
      <c r="GZ22"/>
      <c r="HA22"/>
      <c r="HB22"/>
      <c r="HC22"/>
      <c r="HD22"/>
      <c r="HE22"/>
      <c r="HF22"/>
      <c r="HG22"/>
      <c r="HH22"/>
      <c r="HI22"/>
      <c r="HJ22"/>
      <c r="HK22"/>
      <c r="HL22"/>
      <c r="HM22"/>
      <c r="HN22"/>
      <c r="HO22"/>
      <c r="HP22"/>
      <c r="HQ22"/>
      <c r="HR22"/>
      <c r="HS22"/>
      <c r="HT22"/>
      <c r="HU22"/>
      <c r="HV22"/>
      <c r="HW22"/>
      <c r="HX22"/>
      <c r="HY22"/>
      <c r="HZ22"/>
      <c r="IA22"/>
      <c r="IB22"/>
      <c r="IC22"/>
      <c r="ID22"/>
      <c r="IE22"/>
      <c r="IF22"/>
      <c r="IG22"/>
      <c r="IH22"/>
      <c r="II22"/>
      <c r="IJ22"/>
      <c r="IK22"/>
      <c r="IL22"/>
      <c r="IM22"/>
      <c r="IN22"/>
      <c r="IO22"/>
      <c r="IP22"/>
      <c r="IQ22"/>
      <c r="IR22"/>
      <c r="IS22"/>
      <c r="IT22"/>
      <c r="IU22"/>
      <c r="IV22"/>
    </row>
    <row r="23" spans="1:256" ht="18" customHeight="1">
      <c r="A23" s="55">
        <v>7</v>
      </c>
      <c r="B23" s="38" t="s">
        <v>174</v>
      </c>
      <c r="C23" s="46"/>
      <c r="D23" s="47"/>
      <c r="E23" s="48">
        <v>2003</v>
      </c>
      <c r="F23" s="48" t="s">
        <v>19</v>
      </c>
      <c r="G23" s="48" t="s">
        <v>51</v>
      </c>
      <c r="H23" s="58" t="s">
        <v>175</v>
      </c>
      <c r="I23" s="49">
        <v>62.95</v>
      </c>
      <c r="J23" s="50">
        <v>44</v>
      </c>
      <c r="K23" s="57" t="s">
        <v>636</v>
      </c>
      <c r="L23" s="51">
        <v>12</v>
      </c>
      <c r="M23" s="52" t="s">
        <v>176</v>
      </c>
      <c r="N23" s="53"/>
      <c r="O23" s="54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  <c r="CG23"/>
      <c r="CH23"/>
      <c r="CI23"/>
      <c r="CJ23"/>
      <c r="CK23"/>
      <c r="CL23"/>
      <c r="CM23"/>
      <c r="CN23"/>
      <c r="CO23"/>
      <c r="CP23"/>
      <c r="CQ23"/>
      <c r="CR23"/>
      <c r="CS23"/>
      <c r="CT23"/>
      <c r="CU23"/>
      <c r="CV23"/>
      <c r="CW23"/>
      <c r="CX23"/>
      <c r="CY23"/>
      <c r="CZ23"/>
      <c r="DA23"/>
      <c r="DB23"/>
      <c r="DC23"/>
      <c r="DD23"/>
      <c r="DE23"/>
      <c r="DF23"/>
      <c r="DG23"/>
      <c r="DH23"/>
      <c r="DI23"/>
      <c r="DJ23"/>
      <c r="DK23"/>
      <c r="DL23"/>
      <c r="DM23"/>
      <c r="DN23"/>
      <c r="DO23"/>
      <c r="DP23"/>
      <c r="DQ23"/>
      <c r="DR23"/>
      <c r="DS23"/>
      <c r="DT23"/>
      <c r="DU23"/>
      <c r="DV23"/>
      <c r="DW23"/>
      <c r="DX23"/>
      <c r="DY23"/>
      <c r="DZ23"/>
      <c r="EA23"/>
      <c r="EB23"/>
      <c r="EC23"/>
      <c r="ED23"/>
      <c r="EE23"/>
      <c r="EF23"/>
      <c r="EG23"/>
      <c r="EH23"/>
      <c r="EI23"/>
      <c r="EJ23"/>
      <c r="EK23"/>
      <c r="EL23"/>
      <c r="EM23"/>
      <c r="EN23"/>
      <c r="EO23"/>
      <c r="EP23"/>
      <c r="EQ23"/>
      <c r="ER23"/>
      <c r="ES23"/>
      <c r="ET23"/>
      <c r="EU23"/>
      <c r="EV23"/>
      <c r="EW23"/>
      <c r="EX23"/>
      <c r="EY23"/>
      <c r="EZ23"/>
      <c r="FA23"/>
      <c r="FB23"/>
      <c r="FC23"/>
      <c r="FD23"/>
      <c r="FE23"/>
      <c r="FF23"/>
      <c r="FG23"/>
      <c r="FH23"/>
      <c r="FI23"/>
      <c r="FJ23"/>
      <c r="FK23"/>
      <c r="FL23"/>
      <c r="FM23"/>
      <c r="FN23"/>
      <c r="FO23"/>
      <c r="FP23"/>
      <c r="FQ23"/>
      <c r="FR23"/>
      <c r="FS23"/>
      <c r="FT23"/>
      <c r="FU23"/>
      <c r="FV23"/>
      <c r="FW23"/>
      <c r="FX23"/>
      <c r="FY23"/>
      <c r="FZ23"/>
      <c r="GA23"/>
      <c r="GB23"/>
      <c r="GC23"/>
      <c r="GD23"/>
      <c r="GE23"/>
      <c r="GF23"/>
      <c r="GG23"/>
      <c r="GH23"/>
      <c r="GI23"/>
      <c r="GJ23"/>
      <c r="GK23"/>
      <c r="GL23"/>
      <c r="GM23"/>
      <c r="GN23"/>
      <c r="GO23"/>
      <c r="GP23"/>
      <c r="GQ23"/>
      <c r="GR23"/>
      <c r="GS23"/>
      <c r="GT23"/>
      <c r="GU23"/>
      <c r="GV23"/>
      <c r="GW23"/>
      <c r="GX23"/>
      <c r="GY23"/>
      <c r="GZ23"/>
      <c r="HA23"/>
      <c r="HB23"/>
      <c r="HC23"/>
      <c r="HD23"/>
      <c r="HE23"/>
      <c r="HF23"/>
      <c r="HG23"/>
      <c r="HH23"/>
      <c r="HI23"/>
      <c r="HJ23"/>
      <c r="HK23"/>
      <c r="HL23"/>
      <c r="HM23"/>
      <c r="HN23"/>
      <c r="HO23"/>
      <c r="HP23"/>
      <c r="HQ23"/>
      <c r="HR23"/>
      <c r="HS23"/>
      <c r="HT23"/>
      <c r="HU23"/>
      <c r="HV23"/>
      <c r="HW23"/>
      <c r="HX23"/>
      <c r="HY23"/>
      <c r="HZ23"/>
      <c r="IA23"/>
      <c r="IB23"/>
      <c r="IC23"/>
      <c r="ID23"/>
      <c r="IE23"/>
      <c r="IF23"/>
      <c r="IG23"/>
      <c r="IH23"/>
      <c r="II23"/>
      <c r="IJ23"/>
      <c r="IK23"/>
      <c r="IL23"/>
      <c r="IM23"/>
      <c r="IN23"/>
      <c r="IO23"/>
      <c r="IP23"/>
      <c r="IQ23"/>
      <c r="IR23"/>
      <c r="IS23"/>
      <c r="IT23"/>
      <c r="IU23"/>
      <c r="IV23"/>
    </row>
    <row r="24" spans="1:256" ht="18" customHeight="1">
      <c r="A24" s="55">
        <v>8</v>
      </c>
      <c r="B24" s="38" t="s">
        <v>197</v>
      </c>
      <c r="C24" s="46"/>
      <c r="D24" s="47"/>
      <c r="E24" s="48">
        <v>1986</v>
      </c>
      <c r="F24" s="48" t="s">
        <v>18</v>
      </c>
      <c r="G24" s="48" t="s">
        <v>51</v>
      </c>
      <c r="H24" s="58" t="s">
        <v>175</v>
      </c>
      <c r="I24" s="49">
        <v>63</v>
      </c>
      <c r="J24" s="50">
        <v>40</v>
      </c>
      <c r="K24" s="51" t="s">
        <v>19</v>
      </c>
      <c r="L24" s="51">
        <v>11</v>
      </c>
      <c r="M24" s="52" t="s">
        <v>176</v>
      </c>
      <c r="N24" s="53"/>
      <c r="O24" s="5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  <c r="ER24"/>
      <c r="ES24"/>
      <c r="ET24"/>
      <c r="EU24"/>
      <c r="EV24"/>
      <c r="EW24"/>
      <c r="EX24"/>
      <c r="EY24"/>
      <c r="EZ24"/>
      <c r="FA24"/>
      <c r="FB24"/>
      <c r="FC24"/>
      <c r="FD24"/>
      <c r="FE24"/>
      <c r="FF24"/>
      <c r="FG24"/>
      <c r="FH24"/>
      <c r="FI24"/>
      <c r="FJ24"/>
      <c r="FK24"/>
      <c r="FL24"/>
      <c r="FM24"/>
      <c r="FN24"/>
      <c r="FO24"/>
      <c r="FP24"/>
      <c r="FQ24"/>
      <c r="FR24"/>
      <c r="FS24"/>
      <c r="FT24"/>
      <c r="FU24"/>
      <c r="FV24"/>
      <c r="FW24"/>
      <c r="FX24"/>
      <c r="FY24"/>
      <c r="FZ24"/>
      <c r="GA24"/>
      <c r="GB24"/>
      <c r="GC24"/>
      <c r="GD24"/>
      <c r="GE24"/>
      <c r="GF24"/>
      <c r="GG24"/>
      <c r="GH24"/>
      <c r="GI24"/>
      <c r="GJ24"/>
      <c r="GK24"/>
      <c r="GL24"/>
      <c r="GM24"/>
      <c r="GN24"/>
      <c r="GO24"/>
      <c r="GP24"/>
      <c r="GQ24"/>
      <c r="GR24"/>
      <c r="GS24"/>
      <c r="GT24"/>
      <c r="GU24"/>
      <c r="GV24"/>
      <c r="GW24"/>
      <c r="GX24"/>
      <c r="GY24"/>
      <c r="GZ24"/>
      <c r="HA24"/>
      <c r="HB24"/>
      <c r="HC24"/>
      <c r="HD24"/>
      <c r="HE24"/>
      <c r="HF24"/>
      <c r="HG24"/>
      <c r="HH24"/>
      <c r="HI24"/>
      <c r="HJ24"/>
      <c r="HK24"/>
      <c r="HL24"/>
      <c r="HM24"/>
      <c r="HN24"/>
      <c r="HO24"/>
      <c r="HP24"/>
      <c r="HQ24"/>
      <c r="HR24"/>
      <c r="HS24"/>
      <c r="HT24"/>
      <c r="HU24"/>
      <c r="HV24"/>
      <c r="HW24"/>
      <c r="HX24"/>
      <c r="HY24"/>
      <c r="HZ24"/>
      <c r="IA24"/>
      <c r="IB24"/>
      <c r="IC24"/>
      <c r="ID24"/>
      <c r="IE24"/>
      <c r="IF24"/>
      <c r="IG24"/>
      <c r="IH24"/>
      <c r="II24"/>
      <c r="IJ24"/>
      <c r="IK24"/>
      <c r="IL24"/>
      <c r="IM24"/>
      <c r="IN24"/>
      <c r="IO24"/>
      <c r="IP24"/>
      <c r="IQ24"/>
      <c r="IR24"/>
      <c r="IS24"/>
      <c r="IT24"/>
      <c r="IU24"/>
      <c r="IV24"/>
    </row>
    <row r="25" spans="1:256" ht="18" customHeight="1">
      <c r="A25" s="55">
        <v>9</v>
      </c>
      <c r="B25" s="38" t="s">
        <v>191</v>
      </c>
      <c r="C25" s="46"/>
      <c r="D25" s="47"/>
      <c r="E25" s="48">
        <v>1997</v>
      </c>
      <c r="F25" s="48" t="s">
        <v>19</v>
      </c>
      <c r="G25" s="48" t="s">
        <v>81</v>
      </c>
      <c r="H25" s="48" t="s">
        <v>192</v>
      </c>
      <c r="I25" s="49">
        <v>62.75</v>
      </c>
      <c r="J25" s="50">
        <v>37</v>
      </c>
      <c r="K25" s="51" t="s">
        <v>19</v>
      </c>
      <c r="L25" s="51">
        <v>10</v>
      </c>
      <c r="M25" s="52" t="s">
        <v>193</v>
      </c>
      <c r="N25" s="53"/>
      <c r="O25" s="54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  <c r="DS25"/>
      <c r="DT25"/>
      <c r="DU25"/>
      <c r="DV25"/>
      <c r="DW25"/>
      <c r="DX25"/>
      <c r="DY25"/>
      <c r="DZ25"/>
      <c r="EA25"/>
      <c r="EB25"/>
      <c r="EC25"/>
      <c r="ED25"/>
      <c r="EE25"/>
      <c r="EF25"/>
      <c r="EG25"/>
      <c r="EH25"/>
      <c r="EI25"/>
      <c r="EJ25"/>
      <c r="EK25"/>
      <c r="EL25"/>
      <c r="EM25"/>
      <c r="EN25"/>
      <c r="EO25"/>
      <c r="EP25"/>
      <c r="EQ25"/>
      <c r="ER25"/>
      <c r="ES25"/>
      <c r="ET25"/>
      <c r="EU25"/>
      <c r="EV25"/>
      <c r="EW25"/>
      <c r="EX25"/>
      <c r="EY25"/>
      <c r="EZ25"/>
      <c r="FA25"/>
      <c r="FB25"/>
      <c r="FC25"/>
      <c r="FD25"/>
      <c r="FE25"/>
      <c r="FF25"/>
      <c r="FG25"/>
      <c r="FH25"/>
      <c r="FI25"/>
      <c r="FJ25"/>
      <c r="FK25"/>
      <c r="FL25"/>
      <c r="FM25"/>
      <c r="FN25"/>
      <c r="FO25"/>
      <c r="FP25"/>
      <c r="FQ25"/>
      <c r="FR25"/>
      <c r="FS25"/>
      <c r="FT25"/>
      <c r="FU25"/>
      <c r="FV25"/>
      <c r="FW25"/>
      <c r="FX25"/>
      <c r="FY25"/>
      <c r="FZ25"/>
      <c r="GA25"/>
      <c r="GB25"/>
      <c r="GC25"/>
      <c r="GD25"/>
      <c r="GE25"/>
      <c r="GF25"/>
      <c r="GG25"/>
      <c r="GH25"/>
      <c r="GI25"/>
      <c r="GJ25"/>
      <c r="GK25"/>
      <c r="GL25"/>
      <c r="GM25"/>
      <c r="GN25"/>
      <c r="GO25"/>
      <c r="GP25"/>
      <c r="GQ25"/>
      <c r="GR25"/>
      <c r="GS25"/>
      <c r="GT25"/>
      <c r="GU25"/>
      <c r="GV25"/>
      <c r="GW25"/>
      <c r="GX25"/>
      <c r="GY25"/>
      <c r="GZ25"/>
      <c r="HA25"/>
      <c r="HB25"/>
      <c r="HC25"/>
      <c r="HD25"/>
      <c r="HE25"/>
      <c r="HF25"/>
      <c r="HG25"/>
      <c r="HH25"/>
      <c r="HI25"/>
      <c r="HJ25"/>
      <c r="HK25"/>
      <c r="HL25"/>
      <c r="HM25"/>
      <c r="HN25"/>
      <c r="HO25"/>
      <c r="HP25"/>
      <c r="HQ25"/>
      <c r="HR25"/>
      <c r="HS25"/>
      <c r="HT25"/>
      <c r="HU25"/>
      <c r="HV25"/>
      <c r="HW25"/>
      <c r="HX25"/>
      <c r="HY25"/>
      <c r="HZ25"/>
      <c r="IA25"/>
      <c r="IB25"/>
      <c r="IC25"/>
      <c r="ID25"/>
      <c r="IE25"/>
      <c r="IF25"/>
      <c r="IG25"/>
      <c r="IH25"/>
      <c r="II25"/>
      <c r="IJ25"/>
      <c r="IK25"/>
      <c r="IL25"/>
      <c r="IM25"/>
      <c r="IN25"/>
      <c r="IO25"/>
      <c r="IP25"/>
      <c r="IQ25"/>
      <c r="IR25"/>
      <c r="IS25"/>
      <c r="IT25"/>
      <c r="IU25"/>
      <c r="IV25"/>
    </row>
    <row r="26" spans="1:256" ht="18" customHeight="1">
      <c r="A26" s="55">
        <v>10</v>
      </c>
      <c r="B26" s="38" t="s">
        <v>200</v>
      </c>
      <c r="C26" s="46"/>
      <c r="D26" s="47"/>
      <c r="E26" s="48">
        <v>1993</v>
      </c>
      <c r="F26" s="48" t="s">
        <v>18</v>
      </c>
      <c r="G26" s="48" t="s">
        <v>85</v>
      </c>
      <c r="H26" s="48" t="s">
        <v>172</v>
      </c>
      <c r="I26" s="49">
        <v>63</v>
      </c>
      <c r="J26" s="50">
        <v>36</v>
      </c>
      <c r="K26" s="51" t="s">
        <v>19</v>
      </c>
      <c r="L26" s="51">
        <v>9</v>
      </c>
      <c r="M26" s="52" t="s">
        <v>201</v>
      </c>
      <c r="N26" s="53"/>
      <c r="O26" s="54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  <c r="ET26"/>
      <c r="EU26"/>
      <c r="EV26"/>
      <c r="EW26"/>
      <c r="EX26"/>
      <c r="EY26"/>
      <c r="EZ26"/>
      <c r="FA26"/>
      <c r="FB26"/>
      <c r="FC26"/>
      <c r="FD26"/>
      <c r="FE26"/>
      <c r="FF26"/>
      <c r="FG26"/>
      <c r="FH26"/>
      <c r="FI26"/>
      <c r="FJ26"/>
      <c r="FK26"/>
      <c r="FL26"/>
      <c r="FM26"/>
      <c r="FN26"/>
      <c r="FO26"/>
      <c r="FP26"/>
      <c r="FQ26"/>
      <c r="FR26"/>
      <c r="FS26"/>
      <c r="FT26"/>
      <c r="FU26"/>
      <c r="FV26"/>
      <c r="FW26"/>
      <c r="FX26"/>
      <c r="FY26"/>
      <c r="FZ26"/>
      <c r="GA26"/>
      <c r="GB26"/>
      <c r="GC26"/>
      <c r="GD26"/>
      <c r="GE26"/>
      <c r="GF26"/>
      <c r="GG26"/>
      <c r="GH26"/>
      <c r="GI26"/>
      <c r="GJ26"/>
      <c r="GK26"/>
      <c r="GL26"/>
      <c r="GM26"/>
      <c r="GN26"/>
      <c r="GO26"/>
      <c r="GP26"/>
      <c r="GQ26"/>
      <c r="GR26"/>
      <c r="GS26"/>
      <c r="GT26"/>
      <c r="GU26"/>
      <c r="GV26"/>
      <c r="GW26"/>
      <c r="GX26"/>
      <c r="GY26"/>
      <c r="GZ26"/>
      <c r="HA26"/>
      <c r="HB26"/>
      <c r="HC26"/>
      <c r="HD26"/>
      <c r="HE26"/>
      <c r="HF26"/>
      <c r="HG26"/>
      <c r="HH26"/>
      <c r="HI26"/>
      <c r="HJ26"/>
      <c r="HK26"/>
      <c r="HL26"/>
      <c r="HM26"/>
      <c r="HN26"/>
      <c r="HO26"/>
      <c r="HP26"/>
      <c r="HQ26"/>
      <c r="HR26"/>
      <c r="HS26"/>
      <c r="HT26"/>
      <c r="HU26"/>
      <c r="HV26"/>
      <c r="HW26"/>
      <c r="HX26"/>
      <c r="HY26"/>
      <c r="HZ26"/>
      <c r="IA26"/>
      <c r="IB26"/>
      <c r="IC26"/>
      <c r="ID26"/>
      <c r="IE26"/>
      <c r="IF26"/>
      <c r="IG26"/>
      <c r="IH26"/>
      <c r="II26"/>
      <c r="IJ26"/>
      <c r="IK26"/>
      <c r="IL26"/>
      <c r="IM26"/>
      <c r="IN26"/>
      <c r="IO26"/>
      <c r="IP26"/>
      <c r="IQ26"/>
      <c r="IR26"/>
      <c r="IS26"/>
      <c r="IT26"/>
      <c r="IU26"/>
      <c r="IV26"/>
    </row>
    <row r="27" spans="1:256" ht="18" customHeight="1">
      <c r="A27" s="55">
        <v>11</v>
      </c>
      <c r="B27" s="38" t="s">
        <v>184</v>
      </c>
      <c r="C27" s="46"/>
      <c r="D27" s="47"/>
      <c r="E27" s="48">
        <v>2003</v>
      </c>
      <c r="F27" s="48" t="s">
        <v>18</v>
      </c>
      <c r="G27" s="48" t="s">
        <v>91</v>
      </c>
      <c r="H27" s="48" t="s">
        <v>185</v>
      </c>
      <c r="I27" s="49">
        <v>63</v>
      </c>
      <c r="J27" s="50">
        <v>29</v>
      </c>
      <c r="K27" s="51" t="s">
        <v>521</v>
      </c>
      <c r="L27" s="51">
        <v>8</v>
      </c>
      <c r="M27" s="52" t="s">
        <v>186</v>
      </c>
      <c r="N27" s="53"/>
      <c r="O27" s="54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  <c r="EQ27"/>
      <c r="ER27"/>
      <c r="ES27"/>
      <c r="ET27"/>
      <c r="EU27"/>
      <c r="EV27"/>
      <c r="EW27"/>
      <c r="EX27"/>
      <c r="EY27"/>
      <c r="EZ27"/>
      <c r="FA27"/>
      <c r="FB27"/>
      <c r="FC27"/>
      <c r="FD27"/>
      <c r="FE27"/>
      <c r="FF27"/>
      <c r="FG27"/>
      <c r="FH27"/>
      <c r="FI27"/>
      <c r="FJ27"/>
      <c r="FK27"/>
      <c r="FL27"/>
      <c r="FM27"/>
      <c r="FN27"/>
      <c r="FO27"/>
      <c r="FP27"/>
      <c r="FQ27"/>
      <c r="FR27"/>
      <c r="FS27"/>
      <c r="FT27"/>
      <c r="FU27"/>
      <c r="FV27"/>
      <c r="FW27"/>
      <c r="FX27"/>
      <c r="FY27"/>
      <c r="FZ27"/>
      <c r="GA27"/>
      <c r="GB27"/>
      <c r="GC27"/>
      <c r="GD27"/>
      <c r="GE27"/>
      <c r="GF27"/>
      <c r="GG27"/>
      <c r="GH27"/>
      <c r="GI27"/>
      <c r="GJ27"/>
      <c r="GK27"/>
      <c r="GL27"/>
      <c r="GM27"/>
      <c r="GN27"/>
      <c r="GO27"/>
      <c r="GP27"/>
      <c r="GQ27"/>
      <c r="GR27"/>
      <c r="GS27"/>
      <c r="GT27"/>
      <c r="GU27"/>
      <c r="GV27"/>
      <c r="GW27"/>
      <c r="GX27"/>
      <c r="GY27"/>
      <c r="GZ27"/>
      <c r="HA27"/>
      <c r="HB27"/>
      <c r="HC27"/>
      <c r="HD27"/>
      <c r="HE27"/>
      <c r="HF27"/>
      <c r="HG27"/>
      <c r="HH27"/>
      <c r="HI27"/>
      <c r="HJ27"/>
      <c r="HK27"/>
      <c r="HL27"/>
      <c r="HM27"/>
      <c r="HN27"/>
      <c r="HO27"/>
      <c r="HP27"/>
      <c r="HQ27"/>
      <c r="HR27"/>
      <c r="HS27"/>
      <c r="HT27"/>
      <c r="HU27"/>
      <c r="HV27"/>
      <c r="HW27"/>
      <c r="HX27"/>
      <c r="HY27"/>
      <c r="HZ27"/>
      <c r="IA27"/>
      <c r="IB27"/>
      <c r="IC27"/>
      <c r="ID27"/>
      <c r="IE27"/>
      <c r="IF27"/>
      <c r="IG27"/>
      <c r="IH27"/>
      <c r="II27"/>
      <c r="IJ27"/>
      <c r="IK27"/>
      <c r="IL27"/>
      <c r="IM27"/>
      <c r="IN27"/>
      <c r="IO27"/>
      <c r="IP27"/>
      <c r="IQ27"/>
      <c r="IR27"/>
      <c r="IS27"/>
      <c r="IT27"/>
      <c r="IU27"/>
      <c r="IV27"/>
    </row>
    <row r="28" spans="1:256" ht="18" customHeight="1">
      <c r="A28" s="55">
        <v>12</v>
      </c>
      <c r="B28" s="38" t="s">
        <v>198</v>
      </c>
      <c r="C28" s="46"/>
      <c r="D28" s="47"/>
      <c r="E28" s="48">
        <v>2006</v>
      </c>
      <c r="F28" s="48" t="s">
        <v>19</v>
      </c>
      <c r="G28" s="48" t="s">
        <v>154</v>
      </c>
      <c r="H28" s="48"/>
      <c r="I28" s="49">
        <v>62.55</v>
      </c>
      <c r="J28" s="50">
        <v>23</v>
      </c>
      <c r="K28" s="51" t="s">
        <v>521</v>
      </c>
      <c r="L28" s="51">
        <v>7</v>
      </c>
      <c r="M28" s="52" t="s">
        <v>199</v>
      </c>
      <c r="N28" s="53"/>
      <c r="O28" s="54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  <c r="CG28"/>
      <c r="CH28"/>
      <c r="CI28"/>
      <c r="CJ28"/>
      <c r="CK28"/>
      <c r="CL28"/>
      <c r="CM28"/>
      <c r="CN28"/>
      <c r="CO28"/>
      <c r="CP28"/>
      <c r="CQ28"/>
      <c r="CR28"/>
      <c r="CS28"/>
      <c r="CT28"/>
      <c r="CU28"/>
      <c r="CV28"/>
      <c r="CW28"/>
      <c r="CX28"/>
      <c r="CY28"/>
      <c r="CZ28"/>
      <c r="DA28"/>
      <c r="DB28"/>
      <c r="DC28"/>
      <c r="DD28"/>
      <c r="DE28"/>
      <c r="DF28"/>
      <c r="DG28"/>
      <c r="DH28"/>
      <c r="DI28"/>
      <c r="DJ28"/>
      <c r="DK28"/>
      <c r="DL28"/>
      <c r="DM28"/>
      <c r="DN28"/>
      <c r="DO28"/>
      <c r="DP28"/>
      <c r="DQ28"/>
      <c r="DR28"/>
      <c r="DS28"/>
      <c r="DT28"/>
      <c r="DU28"/>
      <c r="DV28"/>
      <c r="DW28"/>
      <c r="DX28"/>
      <c r="DY28"/>
      <c r="DZ28"/>
      <c r="EA28"/>
      <c r="EB28"/>
      <c r="EC28"/>
      <c r="ED28"/>
      <c r="EE28"/>
      <c r="EF28"/>
      <c r="EG28"/>
      <c r="EH28"/>
      <c r="EI28"/>
      <c r="EJ28"/>
      <c r="EK28"/>
      <c r="EL28"/>
      <c r="EM28"/>
      <c r="EN28"/>
      <c r="EO28"/>
      <c r="EP28"/>
      <c r="EQ28"/>
      <c r="ER28"/>
      <c r="ES28"/>
      <c r="ET28"/>
      <c r="EU28"/>
      <c r="EV28"/>
      <c r="EW28"/>
      <c r="EX28"/>
      <c r="EY28"/>
      <c r="EZ28"/>
      <c r="FA28"/>
      <c r="FB28"/>
      <c r="FC28"/>
      <c r="FD28"/>
      <c r="FE28"/>
      <c r="FF28"/>
      <c r="FG28"/>
      <c r="FH28"/>
      <c r="FI28"/>
      <c r="FJ28"/>
      <c r="FK28"/>
      <c r="FL28"/>
      <c r="FM28"/>
      <c r="FN28"/>
      <c r="FO28"/>
      <c r="FP28"/>
      <c r="FQ28"/>
      <c r="FR28"/>
      <c r="FS28"/>
      <c r="FT28"/>
      <c r="FU28"/>
      <c r="FV28"/>
      <c r="FW28"/>
      <c r="FX28"/>
      <c r="FY28"/>
      <c r="FZ28"/>
      <c r="GA28"/>
      <c r="GB28"/>
      <c r="GC28"/>
      <c r="GD28"/>
      <c r="GE28"/>
      <c r="GF28"/>
      <c r="GG28"/>
      <c r="GH28"/>
      <c r="GI28"/>
      <c r="GJ28"/>
      <c r="GK28"/>
      <c r="GL28"/>
      <c r="GM28"/>
      <c r="GN28"/>
      <c r="GO28"/>
      <c r="GP28"/>
      <c r="GQ28"/>
      <c r="GR28"/>
      <c r="GS28"/>
      <c r="GT28"/>
      <c r="GU28"/>
      <c r="GV28"/>
      <c r="GW28"/>
      <c r="GX28"/>
      <c r="GY28"/>
      <c r="GZ28"/>
      <c r="HA28"/>
      <c r="HB28"/>
      <c r="HC28"/>
      <c r="HD28"/>
      <c r="HE28"/>
      <c r="HF28"/>
      <c r="HG28"/>
      <c r="HH28"/>
      <c r="HI28"/>
      <c r="HJ28"/>
      <c r="HK28"/>
      <c r="HL28"/>
      <c r="HM28"/>
      <c r="HN28"/>
      <c r="HO28"/>
      <c r="HP28"/>
      <c r="HQ28"/>
      <c r="HR28"/>
      <c r="HS28"/>
      <c r="HT28"/>
      <c r="HU28"/>
      <c r="HV28"/>
      <c r="HW28"/>
      <c r="HX28"/>
      <c r="HY28"/>
      <c r="HZ28"/>
      <c r="IA28"/>
      <c r="IB28"/>
      <c r="IC28"/>
      <c r="ID28"/>
      <c r="IE28"/>
      <c r="IF28"/>
      <c r="IG28"/>
      <c r="IH28"/>
      <c r="II28"/>
      <c r="IJ28"/>
      <c r="IK28"/>
      <c r="IL28"/>
      <c r="IM28"/>
      <c r="IN28"/>
      <c r="IO28"/>
      <c r="IP28"/>
      <c r="IQ28"/>
      <c r="IR28"/>
      <c r="IS28"/>
      <c r="IT28"/>
      <c r="IU28"/>
      <c r="IV28"/>
    </row>
    <row r="29" spans="1:256" ht="18" customHeight="1">
      <c r="A29" s="55">
        <v>13</v>
      </c>
      <c r="B29" s="38" t="s">
        <v>194</v>
      </c>
      <c r="C29" s="46"/>
      <c r="D29" s="47"/>
      <c r="E29" s="48">
        <v>2002</v>
      </c>
      <c r="F29" s="48" t="s">
        <v>19</v>
      </c>
      <c r="G29" s="48" t="s">
        <v>76</v>
      </c>
      <c r="H29" s="48" t="s">
        <v>195</v>
      </c>
      <c r="I29" s="49">
        <v>59.58</v>
      </c>
      <c r="J29" s="50">
        <v>20</v>
      </c>
      <c r="K29" s="51" t="s">
        <v>521</v>
      </c>
      <c r="L29" s="51">
        <v>6</v>
      </c>
      <c r="M29" s="52" t="s">
        <v>196</v>
      </c>
      <c r="N29" s="53"/>
      <c r="O29" s="54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  <c r="EK29"/>
      <c r="EL29"/>
      <c r="EM29"/>
      <c r="EN29"/>
      <c r="EO29"/>
      <c r="EP29"/>
      <c r="EQ29"/>
      <c r="ER29"/>
      <c r="ES29"/>
      <c r="ET29"/>
      <c r="EU29"/>
      <c r="EV29"/>
      <c r="EW29"/>
      <c r="EX29"/>
      <c r="EY29"/>
      <c r="EZ29"/>
      <c r="FA29"/>
      <c r="FB29"/>
      <c r="FC29"/>
      <c r="FD29"/>
      <c r="FE29"/>
      <c r="FF29"/>
      <c r="FG29"/>
      <c r="FH29"/>
      <c r="FI29"/>
      <c r="FJ29"/>
      <c r="FK29"/>
      <c r="FL29"/>
      <c r="FM29"/>
      <c r="FN29"/>
      <c r="FO29"/>
      <c r="FP29"/>
      <c r="FQ29"/>
      <c r="FR29"/>
      <c r="FS29"/>
      <c r="FT29"/>
      <c r="FU29"/>
      <c r="FV29"/>
      <c r="FW29"/>
      <c r="FX29"/>
      <c r="FY29"/>
      <c r="FZ29"/>
      <c r="GA29"/>
      <c r="GB29"/>
      <c r="GC29"/>
      <c r="GD29"/>
      <c r="GE29"/>
      <c r="GF29"/>
      <c r="GG29"/>
      <c r="GH29"/>
      <c r="GI29"/>
      <c r="GJ29"/>
      <c r="GK29"/>
      <c r="GL29"/>
      <c r="GM29"/>
      <c r="GN29"/>
      <c r="GO29"/>
      <c r="GP29"/>
      <c r="GQ29"/>
      <c r="GR29"/>
      <c r="GS29"/>
      <c r="GT29"/>
      <c r="GU29"/>
      <c r="GV29"/>
      <c r="GW29"/>
      <c r="GX29"/>
      <c r="GY29"/>
      <c r="GZ29"/>
      <c r="HA29"/>
      <c r="HB29"/>
      <c r="HC29"/>
      <c r="HD29"/>
      <c r="HE29"/>
      <c r="HF29"/>
      <c r="HG29"/>
      <c r="HH29"/>
      <c r="HI29"/>
      <c r="HJ29"/>
      <c r="HK29"/>
      <c r="HL29"/>
      <c r="HM29"/>
      <c r="HN29"/>
      <c r="HO29"/>
      <c r="HP29"/>
      <c r="HQ29"/>
      <c r="HR29"/>
      <c r="HS29"/>
      <c r="HT29"/>
      <c r="HU29"/>
      <c r="HV29"/>
      <c r="HW29"/>
      <c r="HX29"/>
      <c r="HY29"/>
      <c r="HZ29"/>
      <c r="IA29"/>
      <c r="IB29"/>
      <c r="IC29"/>
      <c r="ID29"/>
      <c r="IE29"/>
      <c r="IF29"/>
      <c r="IG29"/>
      <c r="IH29"/>
      <c r="II29"/>
      <c r="IJ29"/>
      <c r="IK29"/>
      <c r="IL29"/>
      <c r="IM29"/>
      <c r="IN29"/>
      <c r="IO29"/>
      <c r="IP29"/>
      <c r="IQ29"/>
      <c r="IR29"/>
      <c r="IS29"/>
      <c r="IT29"/>
      <c r="IU29"/>
      <c r="IV29"/>
    </row>
    <row r="30" spans="1:256" ht="18" customHeight="1">
      <c r="A30" s="55">
        <v>14</v>
      </c>
      <c r="B30" s="38" t="s">
        <v>202</v>
      </c>
      <c r="C30" s="46"/>
      <c r="D30" s="47"/>
      <c r="E30" s="48">
        <v>2005</v>
      </c>
      <c r="F30" s="48" t="s">
        <v>19</v>
      </c>
      <c r="G30" s="48" t="s">
        <v>76</v>
      </c>
      <c r="H30" s="48" t="s">
        <v>203</v>
      </c>
      <c r="I30" s="49">
        <v>55.9</v>
      </c>
      <c r="J30" s="50">
        <v>8</v>
      </c>
      <c r="K30" s="51" t="s">
        <v>521</v>
      </c>
      <c r="L30" s="51">
        <v>5</v>
      </c>
      <c r="M30" s="52" t="s">
        <v>204</v>
      </c>
      <c r="N30" s="53"/>
      <c r="O30" s="54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  <c r="CG30"/>
      <c r="CH30"/>
      <c r="CI30"/>
      <c r="CJ30"/>
      <c r="CK30"/>
      <c r="CL30"/>
      <c r="CM30"/>
      <c r="CN30"/>
      <c r="CO30"/>
      <c r="CP30"/>
      <c r="CQ30"/>
      <c r="CR30"/>
      <c r="CS30"/>
      <c r="CT30"/>
      <c r="CU30"/>
      <c r="CV30"/>
      <c r="CW30"/>
      <c r="CX30"/>
      <c r="CY30"/>
      <c r="CZ30"/>
      <c r="DA30"/>
      <c r="DB30"/>
      <c r="DC30"/>
      <c r="DD30"/>
      <c r="DE30"/>
      <c r="DF30"/>
      <c r="DG30"/>
      <c r="DH30"/>
      <c r="DI30"/>
      <c r="DJ30"/>
      <c r="DK30"/>
      <c r="DL30"/>
      <c r="DM30"/>
      <c r="DN30"/>
      <c r="DO30"/>
      <c r="DP30"/>
      <c r="DQ30"/>
      <c r="DR30"/>
      <c r="DS30"/>
      <c r="DT30"/>
      <c r="DU30"/>
      <c r="DV30"/>
      <c r="DW30"/>
      <c r="DX30"/>
      <c r="DY30"/>
      <c r="DZ30"/>
      <c r="EA30"/>
      <c r="EB30"/>
      <c r="EC30"/>
      <c r="ED30"/>
      <c r="EE30"/>
      <c r="EF30"/>
      <c r="EG30"/>
      <c r="EH30"/>
      <c r="EI30"/>
      <c r="EJ30"/>
      <c r="EK30"/>
      <c r="EL30"/>
      <c r="EM30"/>
      <c r="EN30"/>
      <c r="EO30"/>
      <c r="EP30"/>
      <c r="EQ30"/>
      <c r="ER30"/>
      <c r="ES30"/>
      <c r="ET30"/>
      <c r="EU30"/>
      <c r="EV30"/>
      <c r="EW30"/>
      <c r="EX30"/>
      <c r="EY30"/>
      <c r="EZ30"/>
      <c r="FA30"/>
      <c r="FB30"/>
      <c r="FC30"/>
      <c r="FD30"/>
      <c r="FE30"/>
      <c r="FF30"/>
      <c r="FG30"/>
      <c r="FH30"/>
      <c r="FI30"/>
      <c r="FJ30"/>
      <c r="FK30"/>
      <c r="FL30"/>
      <c r="FM30"/>
      <c r="FN30"/>
      <c r="FO30"/>
      <c r="FP30"/>
      <c r="FQ30"/>
      <c r="FR30"/>
      <c r="FS30"/>
      <c r="FT30"/>
      <c r="FU30"/>
      <c r="FV30"/>
      <c r="FW30"/>
      <c r="FX30"/>
      <c r="FY30"/>
      <c r="FZ30"/>
      <c r="GA30"/>
      <c r="GB30"/>
      <c r="GC30"/>
      <c r="GD30"/>
      <c r="GE30"/>
      <c r="GF30"/>
      <c r="GG30"/>
      <c r="GH30"/>
      <c r="GI30"/>
      <c r="GJ30"/>
      <c r="GK30"/>
      <c r="GL30"/>
      <c r="GM30"/>
      <c r="GN30"/>
      <c r="GO30"/>
      <c r="GP30"/>
      <c r="GQ30"/>
      <c r="GR30"/>
      <c r="GS30"/>
      <c r="GT30"/>
      <c r="GU30"/>
      <c r="GV30"/>
      <c r="GW30"/>
      <c r="GX30"/>
      <c r="GY30"/>
      <c r="GZ30"/>
      <c r="HA30"/>
      <c r="HB30"/>
      <c r="HC30"/>
      <c r="HD30"/>
      <c r="HE30"/>
      <c r="HF30"/>
      <c r="HG30"/>
      <c r="HH30"/>
      <c r="HI30"/>
      <c r="HJ30"/>
      <c r="HK30"/>
      <c r="HL30"/>
      <c r="HM30"/>
      <c r="HN30"/>
      <c r="HO30"/>
      <c r="HP30"/>
      <c r="HQ30"/>
      <c r="HR30"/>
      <c r="HS30"/>
      <c r="HT30"/>
      <c r="HU30"/>
      <c r="HV30"/>
      <c r="HW30"/>
      <c r="HX30"/>
      <c r="HY30"/>
      <c r="HZ30"/>
      <c r="IA30"/>
      <c r="IB30"/>
      <c r="IC30"/>
      <c r="ID30"/>
      <c r="IE30"/>
      <c r="IF30"/>
      <c r="IG30"/>
      <c r="IH30"/>
      <c r="II30"/>
      <c r="IJ30"/>
      <c r="IK30"/>
      <c r="IL30"/>
      <c r="IM30"/>
      <c r="IN30"/>
      <c r="IO30"/>
      <c r="IP30"/>
      <c r="IQ30"/>
      <c r="IR30"/>
      <c r="IS30"/>
      <c r="IT30"/>
      <c r="IU30"/>
      <c r="IV30"/>
    </row>
    <row r="31" spans="1:256" s="1" customFormat="1">
      <c r="A31" s="11"/>
      <c r="B31" s="17"/>
      <c r="C31" s="17"/>
      <c r="D31" s="17"/>
      <c r="E31" s="59"/>
      <c r="F31" s="59"/>
      <c r="G31" s="60"/>
      <c r="H31" s="60"/>
      <c r="I31" s="61"/>
      <c r="J31" s="59"/>
      <c r="K31" s="59"/>
      <c r="L31" s="60"/>
      <c r="M31" s="62"/>
      <c r="N31" s="14"/>
    </row>
    <row r="32" spans="1:256" s="21" customFormat="1" ht="15.75">
      <c r="A32" s="479" t="s">
        <v>637</v>
      </c>
      <c r="B32" s="480"/>
      <c r="C32" s="480"/>
      <c r="D32" s="480"/>
      <c r="E32" s="480"/>
      <c r="F32" s="480"/>
      <c r="G32" s="480"/>
      <c r="H32" s="480"/>
      <c r="I32" s="480"/>
      <c r="J32" s="480"/>
      <c r="K32" s="480"/>
      <c r="L32" s="480"/>
      <c r="M32" s="480"/>
    </row>
    <row r="33" spans="1:14" s="1" customFormat="1">
      <c r="A33" s="11"/>
      <c r="B33" s="62"/>
      <c r="C33" s="63"/>
      <c r="D33" s="63"/>
      <c r="E33" s="64"/>
      <c r="F33" s="65"/>
      <c r="G33" s="66"/>
      <c r="H33" s="66"/>
      <c r="I33" s="61"/>
      <c r="J33" s="59"/>
      <c r="K33" s="59"/>
      <c r="L33" s="59"/>
      <c r="M33" s="18"/>
      <c r="N33" s="67"/>
    </row>
    <row r="34" spans="1:14" s="63" customFormat="1">
      <c r="A34" s="32" t="s">
        <v>32</v>
      </c>
      <c r="B34" s="17"/>
      <c r="C34" s="17"/>
      <c r="E34" s="62" t="s">
        <v>33</v>
      </c>
      <c r="I34" s="32" t="s">
        <v>34</v>
      </c>
      <c r="L34" s="17"/>
      <c r="M34" s="68" t="s">
        <v>631</v>
      </c>
    </row>
    <row r="35" spans="1:14" s="63" customFormat="1">
      <c r="A35" s="32"/>
      <c r="B35" s="17"/>
      <c r="C35" s="17"/>
      <c r="F35" s="62"/>
      <c r="I35" s="32"/>
      <c r="L35" s="17"/>
      <c r="M35" s="68" t="s">
        <v>154</v>
      </c>
    </row>
    <row r="36" spans="1:14" s="63" customFormat="1" ht="9.75" customHeight="1">
      <c r="A36" s="32"/>
      <c r="B36" s="17"/>
      <c r="C36" s="17"/>
      <c r="F36" s="68"/>
      <c r="I36" s="32"/>
      <c r="L36" s="17"/>
      <c r="M36" s="68"/>
    </row>
    <row r="37" spans="1:14" s="63" customFormat="1">
      <c r="A37" s="32" t="s">
        <v>35</v>
      </c>
      <c r="B37" s="17"/>
      <c r="C37" s="17"/>
      <c r="E37" s="62" t="s">
        <v>36</v>
      </c>
      <c r="I37" s="32" t="s">
        <v>37</v>
      </c>
      <c r="M37" s="62" t="s">
        <v>38</v>
      </c>
    </row>
    <row r="38" spans="1:14" s="1" customFormat="1">
      <c r="A38" s="11"/>
      <c r="B38" s="474"/>
      <c r="C38" s="474"/>
      <c r="D38" s="474"/>
      <c r="E38" s="60"/>
      <c r="F38" s="60"/>
      <c r="G38" s="62"/>
      <c r="H38" s="62"/>
      <c r="I38" s="69"/>
      <c r="J38" s="60"/>
      <c r="K38" s="60"/>
      <c r="L38" s="70"/>
      <c r="M38" s="62" t="s">
        <v>39</v>
      </c>
      <c r="N38" s="62"/>
    </row>
    <row r="39" spans="1:14" s="1" customFormat="1" ht="18.75" customHeight="1">
      <c r="A39" s="11"/>
      <c r="B39" s="62"/>
      <c r="C39" s="62"/>
      <c r="D39" s="60"/>
      <c r="E39" s="60"/>
      <c r="F39" s="60"/>
      <c r="G39" s="62"/>
      <c r="H39" s="62"/>
      <c r="I39" s="69"/>
      <c r="J39" s="60"/>
      <c r="K39" s="60"/>
      <c r="L39" s="70"/>
      <c r="M39" s="62"/>
      <c r="N39" s="62"/>
    </row>
    <row r="40" spans="1:14" s="1" customFormat="1" ht="21.75" customHeight="1">
      <c r="A40" s="11"/>
      <c r="B40" s="62"/>
      <c r="C40" s="62"/>
      <c r="D40" s="60"/>
      <c r="E40" s="60"/>
      <c r="F40" s="60"/>
      <c r="G40" s="62"/>
      <c r="H40" s="62"/>
      <c r="I40" s="69"/>
      <c r="J40" s="60"/>
      <c r="K40" s="60"/>
      <c r="L40" s="70"/>
      <c r="M40" s="62"/>
      <c r="N40" s="62"/>
    </row>
    <row r="41" spans="1:14" s="1" customFormat="1" ht="12.75">
      <c r="A41" s="18"/>
      <c r="B41" s="18"/>
      <c r="C41" s="18"/>
      <c r="D41" s="18"/>
      <c r="E41" s="18"/>
      <c r="F41" s="18"/>
      <c r="G41" s="18"/>
      <c r="H41" s="18"/>
      <c r="I41" s="18"/>
      <c r="J41" s="18"/>
      <c r="K41" s="18"/>
      <c r="L41" s="19"/>
      <c r="M41" s="18"/>
      <c r="N41" s="18"/>
    </row>
    <row r="42" spans="1:14" s="1" customFormat="1" ht="12.75">
      <c r="A42" s="18"/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9"/>
      <c r="M42" s="18"/>
      <c r="N42" s="18"/>
    </row>
    <row r="43" spans="1:14" s="1" customFormat="1" ht="15.75">
      <c r="A43" s="21"/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3"/>
      <c r="M43" s="21"/>
      <c r="N43" s="21"/>
    </row>
    <row r="44" spans="1:14" s="1" customFormat="1" ht="15.75">
      <c r="A44" s="21"/>
      <c r="B44" s="21"/>
      <c r="C44" s="21"/>
      <c r="D44" s="21"/>
      <c r="E44" s="21"/>
      <c r="F44" s="21"/>
      <c r="G44" s="21"/>
      <c r="H44" s="21"/>
      <c r="I44" s="21"/>
      <c r="J44" s="21"/>
      <c r="K44" s="21"/>
      <c r="L44" s="3"/>
      <c r="M44" s="21"/>
      <c r="N44" s="21"/>
    </row>
    <row r="45" spans="1:14" s="1" customFormat="1" ht="15.75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3"/>
      <c r="M45" s="21"/>
      <c r="N45" s="21"/>
    </row>
  </sheetData>
  <mergeCells count="29">
    <mergeCell ref="A32:M32"/>
    <mergeCell ref="M15:O16"/>
    <mergeCell ref="F15:F16"/>
    <mergeCell ref="K15:K16"/>
    <mergeCell ref="G15:G16"/>
    <mergeCell ref="H15:H16"/>
    <mergeCell ref="I15:I16"/>
    <mergeCell ref="J15:J16"/>
    <mergeCell ref="D9:L9"/>
    <mergeCell ref="M8:O8"/>
    <mergeCell ref="A8:C9"/>
    <mergeCell ref="B38:D38"/>
    <mergeCell ref="D6:L6"/>
    <mergeCell ref="A10:C10"/>
    <mergeCell ref="M10:O11"/>
    <mergeCell ref="A7:C7"/>
    <mergeCell ref="D8:L8"/>
    <mergeCell ref="D10:L10"/>
    <mergeCell ref="A15:A16"/>
    <mergeCell ref="D7:L7"/>
    <mergeCell ref="M9:O9"/>
    <mergeCell ref="E15:E16"/>
    <mergeCell ref="B15:D16"/>
    <mergeCell ref="L15:L16"/>
    <mergeCell ref="A1:O1"/>
    <mergeCell ref="A2:O2"/>
    <mergeCell ref="A3:O3"/>
    <mergeCell ref="A4:O4"/>
    <mergeCell ref="A6:C6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77"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V36"/>
  <sheetViews>
    <sheetView topLeftCell="B10" workbookViewId="0">
      <selection activeCell="L27" sqref="L27"/>
    </sheetView>
  </sheetViews>
  <sheetFormatPr defaultColWidth="9" defaultRowHeight="15"/>
  <cols>
    <col min="1" max="1" width="6.140625" style="1" customWidth="1"/>
    <col min="2" max="2" width="11.42578125" style="1" customWidth="1"/>
    <col min="3" max="3" width="16.85546875" style="1" customWidth="1"/>
    <col min="4" max="4" width="9.85546875" style="1" customWidth="1"/>
    <col min="5" max="5" width="10.42578125" style="1" customWidth="1"/>
    <col min="6" max="6" width="9.7109375" style="1" customWidth="1"/>
    <col min="7" max="7" width="28.28515625" style="1" customWidth="1"/>
    <col min="8" max="8" width="22.7109375" style="1" customWidth="1"/>
    <col min="9" max="9" width="7.42578125" style="1" customWidth="1"/>
    <col min="10" max="10" width="8" style="1" customWidth="1"/>
    <col min="11" max="11" width="7.85546875" style="1" customWidth="1"/>
    <col min="12" max="12" width="7.5703125" style="2" customWidth="1"/>
    <col min="13" max="13" width="12" style="1" customWidth="1"/>
    <col min="14" max="14" width="11.85546875" style="1" customWidth="1"/>
    <col min="15" max="15" width="10.42578125" style="1" customWidth="1"/>
    <col min="16" max="256" width="9.140625" style="1" customWidth="1"/>
  </cols>
  <sheetData>
    <row r="1" spans="1:15" ht="18.75" customHeight="1">
      <c r="A1" s="471" t="s">
        <v>0</v>
      </c>
      <c r="B1" s="471"/>
      <c r="C1" s="471"/>
      <c r="D1" s="471"/>
      <c r="E1" s="471"/>
      <c r="F1" s="471"/>
      <c r="G1" s="471"/>
      <c r="H1" s="471"/>
      <c r="I1" s="471"/>
      <c r="J1" s="471"/>
      <c r="K1" s="471"/>
      <c r="L1" s="471"/>
      <c r="M1" s="471"/>
      <c r="N1" s="471"/>
      <c r="O1" s="471"/>
    </row>
    <row r="2" spans="1:15" ht="18.75" customHeight="1">
      <c r="A2" s="471" t="s">
        <v>8</v>
      </c>
      <c r="B2" s="471"/>
      <c r="C2" s="471"/>
      <c r="D2" s="471"/>
      <c r="E2" s="471"/>
      <c r="F2" s="471"/>
      <c r="G2" s="471"/>
      <c r="H2" s="471"/>
      <c r="I2" s="471"/>
      <c r="J2" s="471"/>
      <c r="K2" s="471"/>
      <c r="L2" s="471"/>
      <c r="M2" s="471"/>
      <c r="N2" s="471"/>
      <c r="O2" s="471"/>
    </row>
    <row r="3" spans="1:15" ht="18.75" customHeight="1">
      <c r="A3" s="471" t="s">
        <v>2</v>
      </c>
      <c r="B3" s="471"/>
      <c r="C3" s="471"/>
      <c r="D3" s="471"/>
      <c r="E3" s="471"/>
      <c r="F3" s="471"/>
      <c r="G3" s="471"/>
      <c r="H3" s="471"/>
      <c r="I3" s="471"/>
      <c r="J3" s="471"/>
      <c r="K3" s="471"/>
      <c r="L3" s="471"/>
      <c r="M3" s="471"/>
      <c r="N3" s="471"/>
      <c r="O3" s="471"/>
    </row>
    <row r="4" spans="1:15" s="1" customFormat="1" ht="18" customHeight="1">
      <c r="A4" s="471" t="s">
        <v>3</v>
      </c>
      <c r="B4" s="471"/>
      <c r="C4" s="471"/>
      <c r="D4" s="471"/>
      <c r="E4" s="471"/>
      <c r="F4" s="471"/>
      <c r="G4" s="471"/>
      <c r="H4" s="471"/>
      <c r="I4" s="471"/>
      <c r="J4" s="471"/>
      <c r="K4" s="471"/>
      <c r="L4" s="471"/>
      <c r="M4" s="471"/>
      <c r="N4" s="471"/>
      <c r="O4" s="471"/>
    </row>
    <row r="5" spans="1:15" s="1" customFormat="1" ht="7.5" customHeight="1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</row>
    <row r="6" spans="1:15" s="1" customFormat="1" ht="18" customHeight="1">
      <c r="A6" s="462" t="s">
        <v>6</v>
      </c>
      <c r="B6" s="462"/>
      <c r="C6" s="462"/>
      <c r="D6" s="465" t="s">
        <v>9</v>
      </c>
      <c r="E6" s="465"/>
      <c r="F6" s="465"/>
      <c r="G6" s="465"/>
      <c r="H6" s="465"/>
      <c r="I6" s="465"/>
      <c r="J6" s="465"/>
      <c r="K6" s="465"/>
      <c r="L6" s="465"/>
      <c r="M6" s="4"/>
      <c r="N6" s="4"/>
      <c r="O6" s="4"/>
    </row>
    <row r="7" spans="1:15" s="1" customFormat="1" ht="18" customHeight="1">
      <c r="A7" s="476" t="s">
        <v>7</v>
      </c>
      <c r="B7" s="476"/>
      <c r="C7" s="476"/>
      <c r="D7" s="465" t="s">
        <v>4</v>
      </c>
      <c r="E7" s="465"/>
      <c r="F7" s="465"/>
      <c r="G7" s="465"/>
      <c r="H7" s="465"/>
      <c r="I7" s="465"/>
      <c r="J7" s="465"/>
      <c r="K7" s="465"/>
      <c r="L7" s="465"/>
    </row>
    <row r="8" spans="1:15" s="1" customFormat="1" ht="18" customHeight="1">
      <c r="A8" s="473" t="s">
        <v>10</v>
      </c>
      <c r="B8" s="473"/>
      <c r="C8" s="473"/>
      <c r="D8" s="465" t="s">
        <v>5</v>
      </c>
      <c r="E8" s="465"/>
      <c r="F8" s="465"/>
      <c r="G8" s="465"/>
      <c r="H8" s="465"/>
      <c r="I8" s="465"/>
      <c r="J8" s="465"/>
      <c r="K8" s="465"/>
      <c r="L8" s="465"/>
      <c r="M8" s="472" t="s">
        <v>11</v>
      </c>
      <c r="N8" s="472"/>
      <c r="O8" s="472"/>
    </row>
    <row r="9" spans="1:15" s="1" customFormat="1" ht="18" customHeight="1">
      <c r="A9" s="473"/>
      <c r="B9" s="473"/>
      <c r="C9" s="473"/>
      <c r="D9" s="465" t="s">
        <v>12</v>
      </c>
      <c r="E9" s="465"/>
      <c r="F9" s="465"/>
      <c r="G9" s="465"/>
      <c r="H9" s="465"/>
      <c r="I9" s="465"/>
      <c r="J9" s="465"/>
      <c r="K9" s="465"/>
      <c r="L9" s="465"/>
      <c r="M9" s="472" t="s">
        <v>13</v>
      </c>
      <c r="N9" s="472"/>
      <c r="O9" s="472"/>
    </row>
    <row r="10" spans="1:15" s="1" customFormat="1" ht="18" customHeight="1">
      <c r="A10" s="475">
        <v>80</v>
      </c>
      <c r="B10" s="475"/>
      <c r="C10" s="475"/>
      <c r="D10" s="465" t="s">
        <v>40</v>
      </c>
      <c r="E10" s="465"/>
      <c r="F10" s="465"/>
      <c r="G10" s="465"/>
      <c r="H10" s="465"/>
      <c r="I10" s="465"/>
      <c r="J10" s="465"/>
      <c r="K10" s="465"/>
      <c r="L10" s="465"/>
      <c r="M10" s="473" t="s">
        <v>15</v>
      </c>
      <c r="N10" s="473"/>
      <c r="O10" s="473"/>
    </row>
    <row r="11" spans="1:15" s="1" customFormat="1" ht="7.5" customHeight="1">
      <c r="A11" s="35"/>
      <c r="B11" s="36"/>
      <c r="C11" s="37"/>
      <c r="D11" s="12"/>
      <c r="E11" s="13"/>
      <c r="F11" s="13"/>
      <c r="G11" s="13"/>
      <c r="H11" s="13"/>
      <c r="I11" s="13"/>
      <c r="J11" s="13"/>
      <c r="K11" s="13"/>
      <c r="L11" s="13"/>
      <c r="M11" s="473"/>
      <c r="N11" s="473"/>
      <c r="O11" s="473"/>
    </row>
    <row r="12" spans="1:15" s="1" customFormat="1" ht="18" customHeight="1">
      <c r="A12" s="38" t="s">
        <v>16</v>
      </c>
      <c r="B12" s="39"/>
      <c r="C12" s="40"/>
      <c r="D12" s="71">
        <v>48</v>
      </c>
      <c r="E12" s="6"/>
      <c r="F12" s="6"/>
      <c r="G12" s="6"/>
      <c r="H12" s="6"/>
      <c r="I12" s="6"/>
      <c r="J12" s="6"/>
      <c r="K12" s="6"/>
      <c r="L12" s="6"/>
      <c r="M12" s="42" t="s">
        <v>17</v>
      </c>
      <c r="N12" s="42" t="s">
        <v>18</v>
      </c>
      <c r="O12" s="42" t="s">
        <v>19</v>
      </c>
    </row>
    <row r="13" spans="1:15" s="1" customFormat="1" ht="18" customHeight="1">
      <c r="A13" s="43" t="s">
        <v>20</v>
      </c>
      <c r="B13" s="39"/>
      <c r="C13" s="40"/>
      <c r="D13" s="55">
        <v>326</v>
      </c>
      <c r="E13" s="6"/>
      <c r="F13" s="6"/>
      <c r="G13" s="6"/>
      <c r="H13" s="6"/>
      <c r="I13" s="6"/>
      <c r="J13" s="6"/>
      <c r="K13" s="6"/>
      <c r="L13" s="6"/>
      <c r="M13" s="42">
        <v>72</v>
      </c>
      <c r="N13" s="44">
        <v>56</v>
      </c>
      <c r="O13" s="42">
        <v>45</v>
      </c>
    </row>
    <row r="14" spans="1:15" s="1" customFormat="1" ht="7.5" customHeight="1">
      <c r="A14" s="18"/>
      <c r="B14" s="18"/>
      <c r="C14" s="18"/>
      <c r="D14" s="18"/>
      <c r="E14" s="18"/>
      <c r="F14" s="18"/>
      <c r="G14" s="18"/>
      <c r="H14" s="18"/>
      <c r="I14" s="18"/>
      <c r="J14" s="18"/>
      <c r="K14" s="18"/>
      <c r="L14" s="19"/>
      <c r="M14" s="18"/>
      <c r="N14" s="18"/>
    </row>
    <row r="15" spans="1:15" s="1" customFormat="1" ht="15" customHeight="1">
      <c r="A15" s="477" t="s">
        <v>21</v>
      </c>
      <c r="B15" s="478" t="s">
        <v>22</v>
      </c>
      <c r="C15" s="478"/>
      <c r="D15" s="478"/>
      <c r="E15" s="478" t="s">
        <v>23</v>
      </c>
      <c r="F15" s="478" t="s">
        <v>24</v>
      </c>
      <c r="G15" s="478" t="s">
        <v>25</v>
      </c>
      <c r="H15" s="478" t="s">
        <v>26</v>
      </c>
      <c r="I15" s="478" t="s">
        <v>27</v>
      </c>
      <c r="J15" s="478" t="s">
        <v>676</v>
      </c>
      <c r="K15" s="478" t="s">
        <v>29</v>
      </c>
      <c r="L15" s="477" t="s">
        <v>30</v>
      </c>
      <c r="M15" s="478" t="s">
        <v>31</v>
      </c>
      <c r="N15" s="478"/>
      <c r="O15" s="478"/>
    </row>
    <row r="16" spans="1:15" s="1" customFormat="1" ht="12.75">
      <c r="A16" s="477"/>
      <c r="B16" s="478"/>
      <c r="C16" s="478"/>
      <c r="D16" s="478"/>
      <c r="E16" s="478"/>
      <c r="F16" s="478"/>
      <c r="G16" s="478"/>
      <c r="H16" s="478"/>
      <c r="I16" s="478"/>
      <c r="J16" s="478"/>
      <c r="K16" s="478"/>
      <c r="L16" s="477"/>
      <c r="M16" s="478"/>
      <c r="N16" s="478"/>
      <c r="O16" s="478"/>
    </row>
    <row r="17" spans="1:15" ht="18" customHeight="1">
      <c r="A17" s="45">
        <v>1</v>
      </c>
      <c r="B17" s="38" t="s">
        <v>208</v>
      </c>
      <c r="C17" s="46"/>
      <c r="D17" s="47"/>
      <c r="E17" s="48">
        <v>1999</v>
      </c>
      <c r="F17" s="48" t="s">
        <v>17</v>
      </c>
      <c r="G17" s="48" t="s">
        <v>85</v>
      </c>
      <c r="H17" s="48"/>
      <c r="I17" s="49">
        <v>67.849999999999994</v>
      </c>
      <c r="J17" s="50">
        <v>76</v>
      </c>
      <c r="K17" s="51" t="s">
        <v>17</v>
      </c>
      <c r="L17" s="51">
        <v>20</v>
      </c>
      <c r="M17" s="52" t="s">
        <v>209</v>
      </c>
      <c r="N17" s="53"/>
      <c r="O17" s="54"/>
    </row>
    <row r="18" spans="1:15" ht="18" customHeight="1">
      <c r="A18" s="45">
        <v>2</v>
      </c>
      <c r="B18" s="38" t="s">
        <v>205</v>
      </c>
      <c r="C18" s="46"/>
      <c r="D18" s="47"/>
      <c r="E18" s="48">
        <v>1993</v>
      </c>
      <c r="F18" s="48" t="s">
        <v>206</v>
      </c>
      <c r="G18" s="48" t="s">
        <v>83</v>
      </c>
      <c r="H18" s="48"/>
      <c r="I18" s="49">
        <v>68</v>
      </c>
      <c r="J18" s="50">
        <v>74</v>
      </c>
      <c r="K18" s="51" t="s">
        <v>17</v>
      </c>
      <c r="L18" s="51">
        <v>18</v>
      </c>
      <c r="M18" s="52" t="s">
        <v>207</v>
      </c>
      <c r="N18" s="53"/>
      <c r="O18" s="54"/>
    </row>
    <row r="19" spans="1:15" ht="18" customHeight="1">
      <c r="A19" s="45">
        <v>3</v>
      </c>
      <c r="B19" s="38" t="s">
        <v>216</v>
      </c>
      <c r="C19" s="46"/>
      <c r="D19" s="47"/>
      <c r="E19" s="48">
        <v>1997</v>
      </c>
      <c r="F19" s="48" t="s">
        <v>17</v>
      </c>
      <c r="G19" s="48" t="s">
        <v>91</v>
      </c>
      <c r="H19" s="48" t="s">
        <v>217</v>
      </c>
      <c r="I19" s="49">
        <v>67.8</v>
      </c>
      <c r="J19" s="50">
        <v>66</v>
      </c>
      <c r="K19" s="51" t="s">
        <v>18</v>
      </c>
      <c r="L19" s="51">
        <v>16</v>
      </c>
      <c r="M19" s="52" t="s">
        <v>218</v>
      </c>
      <c r="N19" s="53"/>
      <c r="O19" s="54"/>
    </row>
    <row r="20" spans="1:15" ht="18" customHeight="1">
      <c r="A20" s="45">
        <v>4</v>
      </c>
      <c r="B20" s="38" t="s">
        <v>210</v>
      </c>
      <c r="C20" s="46"/>
      <c r="D20" s="47"/>
      <c r="E20" s="48">
        <v>1992</v>
      </c>
      <c r="F20" s="48" t="s">
        <v>17</v>
      </c>
      <c r="G20" s="48" t="s">
        <v>81</v>
      </c>
      <c r="H20" s="48" t="s">
        <v>211</v>
      </c>
      <c r="I20" s="49">
        <v>67.599999999999994</v>
      </c>
      <c r="J20" s="50">
        <v>65</v>
      </c>
      <c r="K20" s="51" t="s">
        <v>18</v>
      </c>
      <c r="L20" s="51">
        <v>15</v>
      </c>
      <c r="M20" s="52" t="s">
        <v>212</v>
      </c>
      <c r="N20" s="53"/>
      <c r="O20" s="54"/>
    </row>
    <row r="21" spans="1:15" ht="18" customHeight="1">
      <c r="A21" s="45">
        <v>5</v>
      </c>
      <c r="B21" s="38" t="s">
        <v>219</v>
      </c>
      <c r="C21" s="46"/>
      <c r="D21" s="47"/>
      <c r="E21" s="48">
        <v>2001</v>
      </c>
      <c r="F21" s="48" t="s">
        <v>18</v>
      </c>
      <c r="G21" s="48" t="s">
        <v>83</v>
      </c>
      <c r="H21" s="48"/>
      <c r="I21" s="49">
        <v>67.400000000000006</v>
      </c>
      <c r="J21" s="50">
        <v>60</v>
      </c>
      <c r="K21" s="51" t="s">
        <v>18</v>
      </c>
      <c r="L21" s="51">
        <v>14</v>
      </c>
      <c r="M21" s="52" t="s">
        <v>220</v>
      </c>
      <c r="N21" s="53"/>
      <c r="O21" s="54"/>
    </row>
    <row r="22" spans="1:15" ht="18" customHeight="1">
      <c r="A22" s="45">
        <v>6</v>
      </c>
      <c r="B22" s="38" t="s">
        <v>213</v>
      </c>
      <c r="C22" s="46"/>
      <c r="D22" s="47"/>
      <c r="E22" s="48">
        <v>2004</v>
      </c>
      <c r="F22" s="48" t="s">
        <v>18</v>
      </c>
      <c r="G22" s="48" t="s">
        <v>151</v>
      </c>
      <c r="H22" s="58" t="s">
        <v>214</v>
      </c>
      <c r="I22" s="49">
        <v>68</v>
      </c>
      <c r="J22" s="50">
        <v>37</v>
      </c>
      <c r="K22" s="51" t="s">
        <v>521</v>
      </c>
      <c r="L22" s="51">
        <v>13</v>
      </c>
      <c r="M22" s="52" t="s">
        <v>215</v>
      </c>
      <c r="N22" s="53"/>
      <c r="O22" s="54"/>
    </row>
    <row r="23" spans="1:15" ht="18" customHeight="1">
      <c r="A23" s="45">
        <v>7</v>
      </c>
      <c r="B23" s="38" t="s">
        <v>221</v>
      </c>
      <c r="C23" s="46"/>
      <c r="D23" s="47"/>
      <c r="E23" s="48">
        <v>1985</v>
      </c>
      <c r="F23" s="48" t="s">
        <v>18</v>
      </c>
      <c r="G23" s="48" t="s">
        <v>152</v>
      </c>
      <c r="H23" s="48"/>
      <c r="I23" s="49">
        <v>65.45</v>
      </c>
      <c r="J23" s="50">
        <v>33</v>
      </c>
      <c r="K23" s="51" t="s">
        <v>521</v>
      </c>
      <c r="L23" s="51">
        <v>12</v>
      </c>
      <c r="M23" s="52" t="s">
        <v>222</v>
      </c>
      <c r="N23" s="53"/>
      <c r="O23" s="54"/>
    </row>
    <row r="24" spans="1:15" s="1" customFormat="1">
      <c r="A24" s="11"/>
      <c r="B24" s="17"/>
      <c r="C24" s="17"/>
      <c r="D24" s="17"/>
      <c r="E24" s="59"/>
      <c r="F24" s="59"/>
      <c r="G24" s="60"/>
      <c r="H24" s="60"/>
      <c r="I24" s="61"/>
      <c r="J24" s="59"/>
      <c r="K24" s="59"/>
      <c r="L24" s="60"/>
      <c r="M24" s="62"/>
      <c r="N24" s="14"/>
    </row>
    <row r="25" spans="1:15" s="1" customFormat="1">
      <c r="A25" s="11"/>
      <c r="B25" s="62"/>
      <c r="C25" s="63"/>
      <c r="D25" s="63"/>
      <c r="E25" s="64"/>
      <c r="F25" s="65"/>
      <c r="G25" s="66"/>
      <c r="H25" s="66"/>
      <c r="I25" s="61"/>
      <c r="J25" s="59"/>
      <c r="K25" s="59"/>
      <c r="L25" s="59"/>
      <c r="M25" s="18"/>
      <c r="N25" s="67"/>
    </row>
    <row r="26" spans="1:15" s="63" customFormat="1">
      <c r="A26" s="32" t="s">
        <v>32</v>
      </c>
      <c r="B26" s="17"/>
      <c r="C26" s="17"/>
      <c r="E26" s="68" t="s">
        <v>33</v>
      </c>
      <c r="I26" s="32" t="s">
        <v>34</v>
      </c>
      <c r="L26" s="17"/>
      <c r="N26" s="68" t="s">
        <v>631</v>
      </c>
    </row>
    <row r="27" spans="1:15" s="63" customFormat="1">
      <c r="A27" s="32"/>
      <c r="B27" s="17"/>
      <c r="C27" s="17"/>
      <c r="F27" s="68"/>
      <c r="I27" s="32"/>
      <c r="L27" s="17"/>
      <c r="N27" s="68" t="s">
        <v>154</v>
      </c>
    </row>
    <row r="28" spans="1:15" s="63" customFormat="1" ht="9.75" customHeight="1">
      <c r="A28" s="32"/>
      <c r="B28" s="17"/>
      <c r="C28" s="17"/>
      <c r="F28" s="68"/>
      <c r="I28" s="32"/>
      <c r="L28" s="17"/>
      <c r="N28" s="68"/>
    </row>
    <row r="29" spans="1:15" s="63" customFormat="1">
      <c r="A29" s="32" t="s">
        <v>35</v>
      </c>
      <c r="B29" s="17"/>
      <c r="C29" s="17"/>
      <c r="E29" s="68" t="s">
        <v>36</v>
      </c>
      <c r="I29" s="32" t="s">
        <v>37</v>
      </c>
      <c r="N29" s="68" t="s">
        <v>38</v>
      </c>
    </row>
    <row r="30" spans="1:15" s="1" customFormat="1">
      <c r="A30" s="72"/>
      <c r="B30" s="474"/>
      <c r="C30" s="474"/>
      <c r="D30" s="474"/>
      <c r="E30" s="60"/>
      <c r="F30" s="60"/>
      <c r="G30" s="68"/>
      <c r="H30" s="68"/>
      <c r="I30" s="69"/>
      <c r="J30" s="60"/>
      <c r="K30" s="60"/>
      <c r="L30" s="70"/>
      <c r="N30" s="68" t="s">
        <v>39</v>
      </c>
    </row>
    <row r="31" spans="1:15" s="1" customFormat="1" ht="21.75" customHeight="1">
      <c r="A31" s="11"/>
      <c r="B31" s="62"/>
      <c r="C31" s="62"/>
      <c r="D31" s="60"/>
      <c r="E31" s="60"/>
      <c r="F31" s="60"/>
      <c r="G31" s="62"/>
      <c r="H31" s="62"/>
      <c r="I31" s="69"/>
      <c r="J31" s="60"/>
      <c r="K31" s="60"/>
      <c r="L31" s="70"/>
      <c r="M31" s="62"/>
      <c r="N31" s="62"/>
    </row>
    <row r="32" spans="1:15" s="1" customFormat="1" ht="12.75">
      <c r="A32" s="18"/>
      <c r="B32" s="18"/>
      <c r="C32" s="18"/>
      <c r="D32" s="18"/>
      <c r="E32" s="18"/>
      <c r="F32" s="18"/>
      <c r="G32" s="18"/>
      <c r="H32" s="18"/>
      <c r="I32" s="18"/>
      <c r="J32" s="18"/>
      <c r="K32" s="18"/>
      <c r="L32" s="19"/>
      <c r="M32" s="18"/>
      <c r="N32" s="18"/>
    </row>
    <row r="33" spans="1:14" s="1" customFormat="1" ht="12.75">
      <c r="A33" s="18"/>
      <c r="B33" s="18"/>
      <c r="C33" s="18"/>
      <c r="D33" s="18"/>
      <c r="E33" s="18"/>
      <c r="F33" s="18"/>
      <c r="G33" s="18"/>
      <c r="H33" s="18"/>
      <c r="I33" s="18"/>
      <c r="J33" s="18"/>
      <c r="K33" s="18"/>
      <c r="L33" s="19"/>
      <c r="M33" s="18"/>
      <c r="N33" s="18"/>
    </row>
    <row r="34" spans="1:14" s="1" customFormat="1" ht="15.75">
      <c r="A34" s="21"/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3"/>
      <c r="M34" s="21"/>
      <c r="N34" s="21"/>
    </row>
    <row r="35" spans="1:14" s="1" customFormat="1" ht="15.75">
      <c r="A35" s="21"/>
      <c r="B35" s="21"/>
      <c r="C35" s="21"/>
      <c r="D35" s="21"/>
      <c r="E35" s="21"/>
      <c r="F35" s="21"/>
      <c r="G35" s="21"/>
      <c r="H35" s="21"/>
      <c r="I35" s="21"/>
      <c r="J35" s="21"/>
      <c r="K35" s="21"/>
      <c r="L35" s="3"/>
      <c r="M35" s="21"/>
      <c r="N35" s="21"/>
    </row>
    <row r="36" spans="1:14" s="1" customFormat="1" ht="15.75">
      <c r="A36" s="21"/>
      <c r="B36" s="21"/>
      <c r="C36" s="21"/>
      <c r="D36" s="21"/>
      <c r="E36" s="21"/>
      <c r="F36" s="21"/>
      <c r="G36" s="21"/>
      <c r="H36" s="21"/>
      <c r="I36" s="21"/>
      <c r="J36" s="21"/>
      <c r="K36" s="21"/>
      <c r="L36" s="3"/>
      <c r="M36" s="21"/>
      <c r="N36" s="21"/>
    </row>
  </sheetData>
  <mergeCells count="28">
    <mergeCell ref="M15:O16"/>
    <mergeCell ref="F15:F16"/>
    <mergeCell ref="K15:K16"/>
    <mergeCell ref="G15:G16"/>
    <mergeCell ref="H15:H16"/>
    <mergeCell ref="I15:I16"/>
    <mergeCell ref="J15:J16"/>
    <mergeCell ref="D9:L9"/>
    <mergeCell ref="M8:O8"/>
    <mergeCell ref="A8:C9"/>
    <mergeCell ref="B30:D30"/>
    <mergeCell ref="D6:L6"/>
    <mergeCell ref="A10:C10"/>
    <mergeCell ref="M10:O11"/>
    <mergeCell ref="A7:C7"/>
    <mergeCell ref="D8:L8"/>
    <mergeCell ref="D10:L10"/>
    <mergeCell ref="A15:A16"/>
    <mergeCell ref="D7:L7"/>
    <mergeCell ref="M9:O9"/>
    <mergeCell ref="E15:E16"/>
    <mergeCell ref="B15:D16"/>
    <mergeCell ref="L15:L16"/>
    <mergeCell ref="A1:O1"/>
    <mergeCell ref="A2:O2"/>
    <mergeCell ref="A3:O3"/>
    <mergeCell ref="A4:O4"/>
    <mergeCell ref="A6:C6"/>
  </mergeCells>
  <pageMargins left="0.39370078740157477" right="0.39370078740157477" top="0.39370078740157477" bottom="0.19685039370078738" header="0" footer="0"/>
  <pageSetup paperSize="9" scale="77"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V38"/>
  <sheetViews>
    <sheetView topLeftCell="A10" workbookViewId="0">
      <selection activeCell="N28" sqref="N28:N32"/>
    </sheetView>
  </sheetViews>
  <sheetFormatPr defaultColWidth="9" defaultRowHeight="15"/>
  <cols>
    <col min="1" max="1" width="5.85546875" style="1" customWidth="1"/>
    <col min="2" max="2" width="11.42578125" style="1" customWidth="1"/>
    <col min="3" max="3" width="14.85546875" style="1" customWidth="1"/>
    <col min="4" max="4" width="9.28515625" style="1" customWidth="1"/>
    <col min="5" max="5" width="10.42578125" style="1" customWidth="1"/>
    <col min="6" max="6" width="9.7109375" style="1" customWidth="1"/>
    <col min="7" max="7" width="30.5703125" style="1" customWidth="1"/>
    <col min="8" max="8" width="22" style="1" customWidth="1"/>
    <col min="9" max="9" width="7.42578125" style="1" customWidth="1"/>
    <col min="10" max="10" width="8" style="1" customWidth="1"/>
    <col min="11" max="11" width="7.85546875" style="1" customWidth="1"/>
    <col min="12" max="12" width="7.5703125" style="2" customWidth="1"/>
    <col min="13" max="13" width="12" style="1" customWidth="1"/>
    <col min="14" max="14" width="13.5703125" style="1" customWidth="1"/>
    <col min="15" max="15" width="15.42578125" style="1" customWidth="1"/>
    <col min="16" max="256" width="9.140625" style="1" customWidth="1"/>
  </cols>
  <sheetData>
    <row r="1" spans="1:15" ht="18.75" customHeight="1">
      <c r="A1" s="471" t="s">
        <v>0</v>
      </c>
      <c r="B1" s="471"/>
      <c r="C1" s="471"/>
      <c r="D1" s="471"/>
      <c r="E1" s="471"/>
      <c r="F1" s="471"/>
      <c r="G1" s="471"/>
      <c r="H1" s="471"/>
      <c r="I1" s="471"/>
      <c r="J1" s="471"/>
      <c r="K1" s="471"/>
      <c r="L1" s="471"/>
      <c r="M1" s="471"/>
      <c r="N1" s="471"/>
      <c r="O1" s="471"/>
    </row>
    <row r="2" spans="1:15" ht="18.75" customHeight="1">
      <c r="A2" s="471" t="s">
        <v>8</v>
      </c>
      <c r="B2" s="471"/>
      <c r="C2" s="471"/>
      <c r="D2" s="471"/>
      <c r="E2" s="471"/>
      <c r="F2" s="471"/>
      <c r="G2" s="471"/>
      <c r="H2" s="471"/>
      <c r="I2" s="471"/>
      <c r="J2" s="471"/>
      <c r="K2" s="471"/>
      <c r="L2" s="471"/>
      <c r="M2" s="471"/>
      <c r="N2" s="471"/>
      <c r="O2" s="471"/>
    </row>
    <row r="3" spans="1:15" ht="18.75" customHeight="1">
      <c r="A3" s="471" t="s">
        <v>2</v>
      </c>
      <c r="B3" s="471"/>
      <c r="C3" s="471"/>
      <c r="D3" s="471"/>
      <c r="E3" s="471"/>
      <c r="F3" s="471"/>
      <c r="G3" s="471"/>
      <c r="H3" s="471"/>
      <c r="I3" s="471"/>
      <c r="J3" s="471"/>
      <c r="K3" s="471"/>
      <c r="L3" s="471"/>
      <c r="M3" s="471"/>
      <c r="N3" s="471"/>
      <c r="O3" s="471"/>
    </row>
    <row r="4" spans="1:15" s="1" customFormat="1" ht="18" customHeight="1">
      <c r="A4" s="471" t="s">
        <v>3</v>
      </c>
      <c r="B4" s="471"/>
      <c r="C4" s="471"/>
      <c r="D4" s="471"/>
      <c r="E4" s="471"/>
      <c r="F4" s="471"/>
      <c r="G4" s="471"/>
      <c r="H4" s="471"/>
      <c r="I4" s="471"/>
      <c r="J4" s="471"/>
      <c r="K4" s="471"/>
      <c r="L4" s="471"/>
      <c r="M4" s="471"/>
      <c r="N4" s="471"/>
      <c r="O4" s="471"/>
    </row>
    <row r="5" spans="1:15" s="1" customFormat="1" ht="7.5" customHeight="1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</row>
    <row r="6" spans="1:15" s="1" customFormat="1" ht="18" customHeight="1">
      <c r="A6" s="462" t="s">
        <v>6</v>
      </c>
      <c r="B6" s="462"/>
      <c r="C6" s="462"/>
      <c r="D6" s="465" t="s">
        <v>9</v>
      </c>
      <c r="E6" s="465"/>
      <c r="F6" s="465"/>
      <c r="G6" s="465"/>
      <c r="H6" s="465"/>
      <c r="I6" s="465"/>
      <c r="J6" s="465"/>
      <c r="K6" s="465"/>
      <c r="L6" s="465"/>
      <c r="M6" s="4"/>
      <c r="N6" s="4"/>
      <c r="O6" s="4"/>
    </row>
    <row r="7" spans="1:15" s="1" customFormat="1" ht="18" customHeight="1">
      <c r="A7" s="476" t="s">
        <v>7</v>
      </c>
      <c r="B7" s="476"/>
      <c r="C7" s="476"/>
      <c r="D7" s="465" t="s">
        <v>4</v>
      </c>
      <c r="E7" s="465"/>
      <c r="F7" s="465"/>
      <c r="G7" s="465"/>
      <c r="H7" s="465"/>
      <c r="I7" s="465"/>
      <c r="J7" s="465"/>
      <c r="K7" s="465"/>
      <c r="L7" s="465"/>
    </row>
    <row r="8" spans="1:15" s="1" customFormat="1" ht="18" customHeight="1">
      <c r="A8" s="473" t="s">
        <v>10</v>
      </c>
      <c r="B8" s="473"/>
      <c r="C8" s="473"/>
      <c r="D8" s="465" t="s">
        <v>5</v>
      </c>
      <c r="E8" s="465"/>
      <c r="F8" s="465"/>
      <c r="G8" s="465"/>
      <c r="H8" s="465"/>
      <c r="I8" s="465"/>
      <c r="J8" s="465"/>
      <c r="K8" s="465"/>
      <c r="L8" s="465"/>
      <c r="M8" s="472" t="s">
        <v>11</v>
      </c>
      <c r="N8" s="472"/>
      <c r="O8" s="472"/>
    </row>
    <row r="9" spans="1:15" s="1" customFormat="1" ht="18" customHeight="1">
      <c r="A9" s="473"/>
      <c r="B9" s="473"/>
      <c r="C9" s="473"/>
      <c r="D9" s="465" t="s">
        <v>12</v>
      </c>
      <c r="E9" s="465"/>
      <c r="F9" s="465"/>
      <c r="G9" s="465"/>
      <c r="H9" s="465"/>
      <c r="I9" s="465"/>
      <c r="J9" s="465"/>
      <c r="K9" s="465"/>
      <c r="L9" s="465"/>
      <c r="M9" s="472" t="s">
        <v>13</v>
      </c>
      <c r="N9" s="472"/>
      <c r="O9" s="472"/>
    </row>
    <row r="10" spans="1:15" s="1" customFormat="1" ht="18" customHeight="1">
      <c r="A10" s="475">
        <v>87</v>
      </c>
      <c r="B10" s="475"/>
      <c r="C10" s="475"/>
      <c r="D10" s="465" t="s">
        <v>41</v>
      </c>
      <c r="E10" s="465"/>
      <c r="F10" s="465"/>
      <c r="G10" s="465"/>
      <c r="H10" s="465"/>
      <c r="I10" s="465"/>
      <c r="J10" s="465"/>
      <c r="K10" s="465"/>
      <c r="L10" s="465"/>
      <c r="M10" s="473" t="s">
        <v>15</v>
      </c>
      <c r="N10" s="473"/>
      <c r="O10" s="473"/>
    </row>
    <row r="11" spans="1:15" s="1" customFormat="1" ht="7.5" customHeight="1">
      <c r="A11" s="35"/>
      <c r="B11" s="36"/>
      <c r="C11" s="37"/>
      <c r="D11" s="12"/>
      <c r="E11" s="13"/>
      <c r="F11" s="13"/>
      <c r="G11" s="13"/>
      <c r="H11" s="13"/>
      <c r="I11" s="13"/>
      <c r="J11" s="13"/>
      <c r="K11" s="13"/>
      <c r="L11" s="13"/>
      <c r="M11" s="473"/>
      <c r="N11" s="473"/>
      <c r="O11" s="473"/>
    </row>
    <row r="12" spans="1:15" s="1" customFormat="1" ht="18" customHeight="1">
      <c r="A12" s="38" t="s">
        <v>16</v>
      </c>
      <c r="B12" s="39"/>
      <c r="C12" s="40"/>
      <c r="D12" s="71">
        <v>48</v>
      </c>
      <c r="E12" s="6"/>
      <c r="F12" s="6"/>
      <c r="G12" s="6"/>
      <c r="H12" s="6"/>
      <c r="I12" s="6"/>
      <c r="J12" s="6"/>
      <c r="K12" s="6"/>
      <c r="L12" s="6"/>
      <c r="M12" s="42" t="s">
        <v>17</v>
      </c>
      <c r="N12" s="42" t="s">
        <v>18</v>
      </c>
      <c r="O12" s="42" t="s">
        <v>19</v>
      </c>
    </row>
    <row r="13" spans="1:15" s="1" customFormat="1" ht="18" customHeight="1">
      <c r="A13" s="43" t="s">
        <v>20</v>
      </c>
      <c r="B13" s="39"/>
      <c r="C13" s="40"/>
      <c r="D13" s="55">
        <v>326</v>
      </c>
      <c r="E13" s="6"/>
      <c r="F13" s="6"/>
      <c r="G13" s="6"/>
      <c r="H13" s="6"/>
      <c r="I13" s="6"/>
      <c r="J13" s="6"/>
      <c r="K13" s="6"/>
      <c r="L13" s="6"/>
      <c r="M13" s="42">
        <v>76</v>
      </c>
      <c r="N13" s="44">
        <v>62</v>
      </c>
      <c r="O13" s="42">
        <v>48</v>
      </c>
    </row>
    <row r="14" spans="1:15" s="1" customFormat="1" ht="7.5" customHeight="1">
      <c r="A14" s="18"/>
      <c r="B14" s="18"/>
      <c r="C14" s="18"/>
      <c r="D14" s="18"/>
      <c r="E14" s="18"/>
      <c r="F14" s="18"/>
      <c r="G14" s="18"/>
      <c r="H14" s="18"/>
      <c r="I14" s="18"/>
      <c r="J14" s="18"/>
      <c r="K14" s="18"/>
      <c r="L14" s="19"/>
      <c r="M14" s="18"/>
      <c r="N14" s="18"/>
    </row>
    <row r="15" spans="1:15" s="1" customFormat="1" ht="15" customHeight="1">
      <c r="A15" s="477" t="s">
        <v>21</v>
      </c>
      <c r="B15" s="478" t="s">
        <v>22</v>
      </c>
      <c r="C15" s="478"/>
      <c r="D15" s="478"/>
      <c r="E15" s="478" t="s">
        <v>23</v>
      </c>
      <c r="F15" s="478" t="s">
        <v>24</v>
      </c>
      <c r="G15" s="478" t="s">
        <v>25</v>
      </c>
      <c r="H15" s="478" t="s">
        <v>26</v>
      </c>
      <c r="I15" s="478" t="s">
        <v>27</v>
      </c>
      <c r="J15" s="478" t="s">
        <v>676</v>
      </c>
      <c r="K15" s="478" t="s">
        <v>29</v>
      </c>
      <c r="L15" s="477" t="s">
        <v>30</v>
      </c>
      <c r="M15" s="478" t="s">
        <v>31</v>
      </c>
      <c r="N15" s="478"/>
      <c r="O15" s="478"/>
    </row>
    <row r="16" spans="1:15" s="1" customFormat="1" ht="12.75">
      <c r="A16" s="477"/>
      <c r="B16" s="478"/>
      <c r="C16" s="478"/>
      <c r="D16" s="478"/>
      <c r="E16" s="478"/>
      <c r="F16" s="478"/>
      <c r="G16" s="478"/>
      <c r="H16" s="478"/>
      <c r="I16" s="478"/>
      <c r="J16" s="478"/>
      <c r="K16" s="478"/>
      <c r="L16" s="477"/>
      <c r="M16" s="478"/>
      <c r="N16" s="478"/>
      <c r="O16" s="478"/>
    </row>
    <row r="17" spans="1:15" ht="18" customHeight="1">
      <c r="A17" s="45">
        <v>1</v>
      </c>
      <c r="B17" s="38" t="s">
        <v>225</v>
      </c>
      <c r="C17" s="46"/>
      <c r="D17" s="47"/>
      <c r="E17" s="48">
        <v>1992</v>
      </c>
      <c r="F17" s="48" t="s">
        <v>206</v>
      </c>
      <c r="G17" s="48" t="s">
        <v>83</v>
      </c>
      <c r="H17" s="48"/>
      <c r="I17" s="49">
        <v>72.5</v>
      </c>
      <c r="J17" s="50">
        <v>82</v>
      </c>
      <c r="K17" s="51" t="s">
        <v>17</v>
      </c>
      <c r="L17" s="51">
        <v>20</v>
      </c>
      <c r="M17" s="73" t="s">
        <v>226</v>
      </c>
      <c r="N17" s="53"/>
      <c r="O17" s="54"/>
    </row>
    <row r="18" spans="1:15" ht="18" customHeight="1">
      <c r="A18" s="45">
        <v>2</v>
      </c>
      <c r="B18" s="38" t="s">
        <v>223</v>
      </c>
      <c r="C18" s="46"/>
      <c r="D18" s="47"/>
      <c r="E18" s="48">
        <v>1998</v>
      </c>
      <c r="F18" s="48" t="s">
        <v>17</v>
      </c>
      <c r="G18" s="48" t="s">
        <v>154</v>
      </c>
      <c r="H18" s="48" t="s">
        <v>172</v>
      </c>
      <c r="I18" s="49">
        <v>72.7</v>
      </c>
      <c r="J18" s="50">
        <v>74</v>
      </c>
      <c r="K18" s="51" t="s">
        <v>18</v>
      </c>
      <c r="L18" s="51">
        <v>18</v>
      </c>
      <c r="M18" s="73" t="s">
        <v>224</v>
      </c>
      <c r="N18" s="53"/>
      <c r="O18" s="54"/>
    </row>
    <row r="19" spans="1:15" ht="18" customHeight="1">
      <c r="A19" s="45">
        <v>3</v>
      </c>
      <c r="B19" s="38" t="s">
        <v>227</v>
      </c>
      <c r="C19" s="46"/>
      <c r="D19" s="47"/>
      <c r="E19" s="48">
        <v>1999</v>
      </c>
      <c r="F19" s="48" t="s">
        <v>18</v>
      </c>
      <c r="G19" s="48" t="s">
        <v>154</v>
      </c>
      <c r="H19" s="48" t="s">
        <v>172</v>
      </c>
      <c r="I19" s="49">
        <v>71.7</v>
      </c>
      <c r="J19" s="50">
        <v>65</v>
      </c>
      <c r="K19" s="51" t="s">
        <v>18</v>
      </c>
      <c r="L19" s="51">
        <v>16</v>
      </c>
      <c r="M19" s="73" t="s">
        <v>228</v>
      </c>
      <c r="N19" s="53"/>
      <c r="O19" s="54"/>
    </row>
    <row r="20" spans="1:15" ht="18" customHeight="1">
      <c r="A20" s="45">
        <v>4</v>
      </c>
      <c r="B20" s="38" t="s">
        <v>233</v>
      </c>
      <c r="C20" s="46"/>
      <c r="D20" s="47"/>
      <c r="E20" s="48">
        <v>1993</v>
      </c>
      <c r="F20" s="48" t="s">
        <v>17</v>
      </c>
      <c r="G20" s="48" t="s">
        <v>81</v>
      </c>
      <c r="H20" s="48" t="s">
        <v>234</v>
      </c>
      <c r="I20" s="49">
        <v>72.8</v>
      </c>
      <c r="J20" s="50">
        <v>62</v>
      </c>
      <c r="K20" s="51" t="s">
        <v>18</v>
      </c>
      <c r="L20" s="51">
        <v>15</v>
      </c>
      <c r="M20" s="52" t="s">
        <v>235</v>
      </c>
      <c r="N20" s="53"/>
      <c r="O20" s="54"/>
    </row>
    <row r="21" spans="1:15" ht="18" customHeight="1">
      <c r="A21" s="45">
        <v>5</v>
      </c>
      <c r="B21" s="38" t="s">
        <v>229</v>
      </c>
      <c r="C21" s="46"/>
      <c r="D21" s="47"/>
      <c r="E21" s="48">
        <v>1987</v>
      </c>
      <c r="F21" s="48" t="s">
        <v>18</v>
      </c>
      <c r="G21" s="48" t="s">
        <v>157</v>
      </c>
      <c r="H21" s="48"/>
      <c r="I21" s="49">
        <v>72.5</v>
      </c>
      <c r="J21" s="50">
        <v>60</v>
      </c>
      <c r="K21" s="51" t="s">
        <v>19</v>
      </c>
      <c r="L21" s="51">
        <v>14</v>
      </c>
      <c r="M21" s="52" t="s">
        <v>230</v>
      </c>
      <c r="N21" s="53"/>
      <c r="O21" s="54"/>
    </row>
    <row r="22" spans="1:15" ht="18" customHeight="1">
      <c r="A22" s="45">
        <v>6</v>
      </c>
      <c r="B22" s="38" t="s">
        <v>236</v>
      </c>
      <c r="C22" s="46"/>
      <c r="D22" s="47"/>
      <c r="E22" s="48">
        <v>1990</v>
      </c>
      <c r="F22" s="48" t="s">
        <v>19</v>
      </c>
      <c r="G22" s="48" t="s">
        <v>80</v>
      </c>
      <c r="H22" s="48"/>
      <c r="I22" s="49">
        <v>69.900000000000006</v>
      </c>
      <c r="J22" s="50">
        <v>58</v>
      </c>
      <c r="K22" s="51" t="s">
        <v>19</v>
      </c>
      <c r="L22" s="51">
        <v>13</v>
      </c>
      <c r="M22" s="52" t="s">
        <v>237</v>
      </c>
      <c r="N22" s="53"/>
      <c r="O22" s="54"/>
    </row>
    <row r="23" spans="1:15" ht="18" customHeight="1">
      <c r="A23" s="45">
        <v>7</v>
      </c>
      <c r="B23" s="38" t="s">
        <v>231</v>
      </c>
      <c r="C23" s="46"/>
      <c r="D23" s="47"/>
      <c r="E23" s="48">
        <v>1991</v>
      </c>
      <c r="F23" s="48" t="s">
        <v>18</v>
      </c>
      <c r="G23" s="48" t="s">
        <v>164</v>
      </c>
      <c r="H23" s="48"/>
      <c r="I23" s="49">
        <v>72.75</v>
      </c>
      <c r="J23" s="50">
        <v>48</v>
      </c>
      <c r="K23" s="51" t="s">
        <v>19</v>
      </c>
      <c r="L23" s="51">
        <v>12</v>
      </c>
      <c r="M23" s="52" t="s">
        <v>232</v>
      </c>
      <c r="N23" s="53"/>
      <c r="O23" s="54"/>
    </row>
    <row r="24" spans="1:15" ht="18" customHeight="1">
      <c r="A24" s="45">
        <v>8</v>
      </c>
      <c r="B24" s="38" t="s">
        <v>241</v>
      </c>
      <c r="C24" s="46"/>
      <c r="D24" s="47"/>
      <c r="E24" s="48">
        <v>1987</v>
      </c>
      <c r="F24" s="48" t="s">
        <v>19</v>
      </c>
      <c r="G24" s="48" t="s">
        <v>164</v>
      </c>
      <c r="H24" s="48"/>
      <c r="I24" s="49">
        <v>73</v>
      </c>
      <c r="J24" s="50">
        <v>36</v>
      </c>
      <c r="K24" s="51" t="s">
        <v>521</v>
      </c>
      <c r="L24" s="51">
        <v>11</v>
      </c>
      <c r="M24" s="52" t="s">
        <v>242</v>
      </c>
      <c r="N24" s="53"/>
      <c r="O24" s="54"/>
    </row>
    <row r="25" spans="1:15" ht="18" customHeight="1">
      <c r="A25" s="45">
        <v>9</v>
      </c>
      <c r="B25" s="38" t="s">
        <v>238</v>
      </c>
      <c r="C25" s="46"/>
      <c r="D25" s="47"/>
      <c r="E25" s="48">
        <v>2007</v>
      </c>
      <c r="F25" s="48" t="s">
        <v>18</v>
      </c>
      <c r="G25" s="48" t="s">
        <v>149</v>
      </c>
      <c r="H25" s="48" t="s">
        <v>239</v>
      </c>
      <c r="I25" s="49">
        <v>72.150000000000006</v>
      </c>
      <c r="J25" s="50">
        <v>35</v>
      </c>
      <c r="K25" s="51" t="s">
        <v>521</v>
      </c>
      <c r="L25" s="51">
        <v>10</v>
      </c>
      <c r="M25" s="52" t="s">
        <v>240</v>
      </c>
      <c r="N25" s="53"/>
      <c r="O25" s="54"/>
    </row>
    <row r="26" spans="1:15" s="1" customFormat="1">
      <c r="A26" s="11"/>
      <c r="B26" s="17"/>
      <c r="C26" s="17"/>
      <c r="D26" s="17"/>
      <c r="E26" s="59"/>
      <c r="F26" s="59"/>
      <c r="G26" s="60"/>
      <c r="H26" s="60"/>
      <c r="I26" s="61"/>
      <c r="J26" s="59"/>
      <c r="K26" s="59"/>
      <c r="L26" s="60"/>
      <c r="M26" s="62"/>
      <c r="N26" s="14"/>
    </row>
    <row r="27" spans="1:15" s="1" customFormat="1">
      <c r="A27" s="11"/>
      <c r="B27" s="62"/>
      <c r="C27" s="63"/>
      <c r="D27" s="63"/>
      <c r="E27" s="64"/>
      <c r="F27" s="65"/>
      <c r="G27" s="66"/>
      <c r="H27" s="66"/>
      <c r="I27" s="61"/>
      <c r="J27" s="59"/>
      <c r="K27" s="59"/>
      <c r="L27" s="59"/>
      <c r="M27" s="18"/>
      <c r="N27" s="67"/>
    </row>
    <row r="28" spans="1:15" s="63" customFormat="1">
      <c r="A28" s="32" t="s">
        <v>32</v>
      </c>
      <c r="B28" s="17"/>
      <c r="C28" s="17"/>
      <c r="E28" s="68" t="s">
        <v>33</v>
      </c>
      <c r="I28" s="32" t="s">
        <v>34</v>
      </c>
      <c r="L28" s="17"/>
      <c r="N28" s="68" t="s">
        <v>631</v>
      </c>
    </row>
    <row r="29" spans="1:15" s="63" customFormat="1">
      <c r="A29" s="32"/>
      <c r="B29" s="17"/>
      <c r="C29" s="17"/>
      <c r="F29" s="68"/>
      <c r="I29" s="32"/>
      <c r="L29" s="17"/>
      <c r="N29" s="68" t="s">
        <v>154</v>
      </c>
    </row>
    <row r="30" spans="1:15" s="63" customFormat="1" ht="9.75" customHeight="1">
      <c r="A30" s="32"/>
      <c r="B30" s="17"/>
      <c r="C30" s="17"/>
      <c r="F30" s="68"/>
      <c r="I30" s="32"/>
      <c r="L30" s="17"/>
      <c r="N30" s="68"/>
    </row>
    <row r="31" spans="1:15" s="63" customFormat="1">
      <c r="A31" s="32" t="s">
        <v>35</v>
      </c>
      <c r="B31" s="17"/>
      <c r="C31" s="17"/>
      <c r="E31" s="68" t="s">
        <v>36</v>
      </c>
      <c r="I31" s="32" t="s">
        <v>37</v>
      </c>
      <c r="N31" s="68" t="s">
        <v>38</v>
      </c>
    </row>
    <row r="32" spans="1:15" s="1" customFormat="1">
      <c r="A32" s="72"/>
      <c r="B32" s="474"/>
      <c r="C32" s="474"/>
      <c r="D32" s="474"/>
      <c r="E32" s="60"/>
      <c r="F32" s="60"/>
      <c r="G32" s="68"/>
      <c r="H32" s="68"/>
      <c r="I32" s="69"/>
      <c r="J32" s="60"/>
      <c r="K32" s="60"/>
      <c r="L32" s="70"/>
      <c r="N32" s="68" t="s">
        <v>39</v>
      </c>
    </row>
    <row r="33" spans="1:14" s="1" customFormat="1" ht="21.75" customHeight="1">
      <c r="A33" s="11"/>
      <c r="B33" s="62"/>
      <c r="C33" s="62"/>
      <c r="D33" s="60"/>
      <c r="E33" s="60"/>
      <c r="F33" s="60"/>
      <c r="G33" s="62"/>
      <c r="H33" s="62"/>
      <c r="I33" s="69"/>
      <c r="J33" s="60"/>
      <c r="K33" s="60"/>
      <c r="L33" s="70"/>
      <c r="M33" s="62"/>
      <c r="N33" s="62"/>
    </row>
    <row r="34" spans="1:14" s="1" customFormat="1" ht="12.75">
      <c r="A34" s="18"/>
      <c r="B34" s="18"/>
      <c r="C34" s="18"/>
      <c r="D34" s="18"/>
      <c r="E34" s="18"/>
      <c r="F34" s="18"/>
      <c r="G34" s="18"/>
      <c r="H34" s="18"/>
      <c r="I34" s="18"/>
      <c r="J34" s="18"/>
      <c r="K34" s="18"/>
      <c r="L34" s="19"/>
      <c r="M34" s="18"/>
      <c r="N34" s="18"/>
    </row>
    <row r="35" spans="1:14" s="1" customFormat="1" ht="12.75">
      <c r="A35" s="18"/>
      <c r="B35" s="18"/>
      <c r="C35" s="18"/>
      <c r="D35" s="18"/>
      <c r="E35" s="18"/>
      <c r="F35" s="18"/>
      <c r="G35" s="18"/>
      <c r="H35" s="18"/>
      <c r="I35" s="18"/>
      <c r="J35" s="18"/>
      <c r="K35" s="18"/>
      <c r="L35" s="19"/>
      <c r="M35" s="18"/>
      <c r="N35" s="18"/>
    </row>
    <row r="36" spans="1:14" s="1" customFormat="1" ht="15.75">
      <c r="A36" s="21"/>
      <c r="B36" s="21"/>
      <c r="C36" s="21"/>
      <c r="D36" s="21"/>
      <c r="E36" s="21"/>
      <c r="F36" s="21"/>
      <c r="G36" s="21"/>
      <c r="H36" s="21"/>
      <c r="I36" s="21"/>
      <c r="J36" s="21"/>
      <c r="K36" s="21"/>
      <c r="L36" s="3"/>
      <c r="M36" s="21"/>
      <c r="N36" s="21"/>
    </row>
    <row r="37" spans="1:14" s="1" customFormat="1" ht="15.75">
      <c r="A37" s="21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3"/>
      <c r="M37" s="21"/>
      <c r="N37" s="21"/>
    </row>
    <row r="38" spans="1:14" s="1" customFormat="1" ht="15.75">
      <c r="A38" s="21"/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3"/>
      <c r="M38" s="21"/>
      <c r="N38" s="21"/>
    </row>
  </sheetData>
  <mergeCells count="28">
    <mergeCell ref="M15:O16"/>
    <mergeCell ref="F15:F16"/>
    <mergeCell ref="K15:K16"/>
    <mergeCell ref="G15:G16"/>
    <mergeCell ref="H15:H16"/>
    <mergeCell ref="I15:I16"/>
    <mergeCell ref="J15:J16"/>
    <mergeCell ref="D9:L9"/>
    <mergeCell ref="M8:O8"/>
    <mergeCell ref="A8:C9"/>
    <mergeCell ref="B32:D32"/>
    <mergeCell ref="D6:L6"/>
    <mergeCell ref="A10:C10"/>
    <mergeCell ref="M10:O11"/>
    <mergeCell ref="A7:C7"/>
    <mergeCell ref="D8:L8"/>
    <mergeCell ref="D10:L10"/>
    <mergeCell ref="A15:A16"/>
    <mergeCell ref="D7:L7"/>
    <mergeCell ref="M9:O9"/>
    <mergeCell ref="E15:E16"/>
    <mergeCell ref="B15:D16"/>
    <mergeCell ref="L15:L16"/>
    <mergeCell ref="A1:O1"/>
    <mergeCell ref="A2:O2"/>
    <mergeCell ref="A3:O3"/>
    <mergeCell ref="A4:O4"/>
    <mergeCell ref="A6:C6"/>
  </mergeCells>
  <pageMargins left="0.25" right="0.25" top="0.75" bottom="0.75" header="0.3" footer="0.3"/>
  <pageSetup paperSize="9" scale="77" orientation="landscape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V37"/>
  <sheetViews>
    <sheetView zoomScale="85" workbookViewId="0">
      <selection activeCell="N27" sqref="N27:N31"/>
    </sheetView>
  </sheetViews>
  <sheetFormatPr defaultColWidth="9" defaultRowHeight="15"/>
  <cols>
    <col min="1" max="1" width="5.85546875" style="1" customWidth="1"/>
    <col min="2" max="2" width="11.42578125" style="1" customWidth="1"/>
    <col min="3" max="3" width="16.85546875" style="1" customWidth="1"/>
    <col min="4" max="4" width="9.85546875" style="1" customWidth="1"/>
    <col min="5" max="5" width="10.42578125" style="1" customWidth="1"/>
    <col min="6" max="6" width="9.7109375" style="1" customWidth="1"/>
    <col min="7" max="7" width="28.7109375" style="1" customWidth="1"/>
    <col min="8" max="8" width="26.28515625" style="1" customWidth="1"/>
    <col min="9" max="9" width="7.42578125" style="1" customWidth="1"/>
    <col min="10" max="10" width="8" style="1" customWidth="1"/>
    <col min="11" max="11" width="8.85546875" style="1" customWidth="1"/>
    <col min="12" max="12" width="7.5703125" style="2" customWidth="1"/>
    <col min="13" max="13" width="12" style="1" customWidth="1"/>
    <col min="14" max="14" width="11.85546875" style="1" customWidth="1"/>
    <col min="15" max="15" width="10.42578125" style="1" customWidth="1"/>
    <col min="16" max="256" width="9.140625" style="1" customWidth="1"/>
  </cols>
  <sheetData>
    <row r="1" spans="1:15" ht="18.75" customHeight="1">
      <c r="A1" s="471" t="s">
        <v>0</v>
      </c>
      <c r="B1" s="471"/>
      <c r="C1" s="471"/>
      <c r="D1" s="471"/>
      <c r="E1" s="471"/>
      <c r="F1" s="471"/>
      <c r="G1" s="471"/>
      <c r="H1" s="471"/>
      <c r="I1" s="471"/>
      <c r="J1" s="471"/>
      <c r="K1" s="471"/>
      <c r="L1" s="471"/>
      <c r="M1" s="471"/>
      <c r="N1" s="471"/>
      <c r="O1" s="471"/>
    </row>
    <row r="2" spans="1:15" ht="18.75" customHeight="1">
      <c r="A2" s="471" t="s">
        <v>59</v>
      </c>
      <c r="B2" s="471"/>
      <c r="C2" s="471"/>
      <c r="D2" s="471"/>
      <c r="E2" s="471"/>
      <c r="F2" s="471"/>
      <c r="G2" s="471"/>
      <c r="H2" s="471"/>
      <c r="I2" s="471"/>
      <c r="J2" s="471"/>
      <c r="K2" s="471"/>
      <c r="L2" s="471"/>
      <c r="M2" s="471"/>
      <c r="N2" s="471"/>
      <c r="O2" s="471"/>
    </row>
    <row r="3" spans="1:15" ht="18.75" customHeight="1">
      <c r="A3" s="471" t="s">
        <v>2</v>
      </c>
      <c r="B3" s="471"/>
      <c r="C3" s="471"/>
      <c r="D3" s="471"/>
      <c r="E3" s="471"/>
      <c r="F3" s="471"/>
      <c r="G3" s="471"/>
      <c r="H3" s="471"/>
      <c r="I3" s="471"/>
      <c r="J3" s="471"/>
      <c r="K3" s="471"/>
      <c r="L3" s="471"/>
      <c r="M3" s="471"/>
      <c r="N3" s="471"/>
      <c r="O3" s="471"/>
    </row>
    <row r="4" spans="1:15" s="1" customFormat="1" ht="18" customHeight="1">
      <c r="A4" s="471" t="s">
        <v>3</v>
      </c>
      <c r="B4" s="471"/>
      <c r="C4" s="471"/>
      <c r="D4" s="471"/>
      <c r="E4" s="471"/>
      <c r="F4" s="471"/>
      <c r="G4" s="471"/>
      <c r="H4" s="471"/>
      <c r="I4" s="471"/>
      <c r="J4" s="471"/>
      <c r="K4" s="471"/>
      <c r="L4" s="471"/>
      <c r="M4" s="471"/>
      <c r="N4" s="471"/>
      <c r="O4" s="471"/>
    </row>
    <row r="5" spans="1:15" s="1" customFormat="1" ht="7.5" customHeight="1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</row>
    <row r="6" spans="1:15" s="1" customFormat="1" ht="18" customHeight="1">
      <c r="A6" s="462" t="s">
        <v>6</v>
      </c>
      <c r="B6" s="462"/>
      <c r="C6" s="462"/>
      <c r="D6" s="465" t="s">
        <v>9</v>
      </c>
      <c r="E6" s="465"/>
      <c r="F6" s="465"/>
      <c r="G6" s="465"/>
      <c r="H6" s="465"/>
      <c r="I6" s="465"/>
      <c r="J6" s="465"/>
      <c r="K6" s="465"/>
      <c r="L6" s="465"/>
      <c r="M6" s="4"/>
      <c r="N6" s="4"/>
      <c r="O6" s="4"/>
    </row>
    <row r="7" spans="1:15" s="1" customFormat="1" ht="18" customHeight="1">
      <c r="A7" s="476" t="s">
        <v>7</v>
      </c>
      <c r="B7" s="476"/>
      <c r="C7" s="476"/>
      <c r="D7" s="465" t="s">
        <v>4</v>
      </c>
      <c r="E7" s="465"/>
      <c r="F7" s="465"/>
      <c r="G7" s="465"/>
      <c r="H7" s="465"/>
      <c r="I7" s="465"/>
      <c r="J7" s="465"/>
      <c r="K7" s="465"/>
      <c r="L7" s="465"/>
    </row>
    <row r="8" spans="1:15" s="1" customFormat="1" ht="18" customHeight="1">
      <c r="A8" s="481" t="s">
        <v>10</v>
      </c>
      <c r="B8" s="481"/>
      <c r="C8" s="481"/>
      <c r="D8" s="465" t="s">
        <v>5</v>
      </c>
      <c r="E8" s="465"/>
      <c r="F8" s="465"/>
      <c r="G8" s="465"/>
      <c r="H8" s="465"/>
      <c r="I8" s="465"/>
      <c r="J8" s="465"/>
      <c r="K8" s="465"/>
      <c r="L8" s="465"/>
      <c r="M8" s="472" t="s">
        <v>11</v>
      </c>
      <c r="N8" s="472"/>
      <c r="O8" s="472"/>
    </row>
    <row r="9" spans="1:15" s="1" customFormat="1" ht="18" customHeight="1">
      <c r="A9" s="481"/>
      <c r="B9" s="481"/>
      <c r="C9" s="481"/>
      <c r="D9" s="465" t="s">
        <v>12</v>
      </c>
      <c r="E9" s="465"/>
      <c r="F9" s="465"/>
      <c r="G9" s="465"/>
      <c r="H9" s="465"/>
      <c r="I9" s="465"/>
      <c r="J9" s="465"/>
      <c r="K9" s="465"/>
      <c r="L9" s="465"/>
      <c r="M9" s="472" t="s">
        <v>13</v>
      </c>
      <c r="N9" s="472"/>
      <c r="O9" s="472"/>
    </row>
    <row r="10" spans="1:15" s="1" customFormat="1" ht="18" customHeight="1">
      <c r="A10" s="482"/>
      <c r="B10" s="483"/>
      <c r="C10" s="484"/>
      <c r="D10" s="465" t="s">
        <v>42</v>
      </c>
      <c r="E10" s="465"/>
      <c r="F10" s="465"/>
      <c r="G10" s="465"/>
      <c r="H10" s="465"/>
      <c r="I10" s="465"/>
      <c r="J10" s="465"/>
      <c r="K10" s="465"/>
      <c r="L10" s="465"/>
      <c r="M10" s="473" t="s">
        <v>15</v>
      </c>
      <c r="N10" s="473"/>
      <c r="O10" s="473"/>
    </row>
    <row r="11" spans="1:15" s="1" customFormat="1" ht="7.5" customHeight="1">
      <c r="A11" s="35"/>
      <c r="B11" s="36"/>
      <c r="C11" s="37"/>
      <c r="D11" s="12"/>
      <c r="E11" s="13"/>
      <c r="F11" s="13"/>
      <c r="G11" s="13"/>
      <c r="H11" s="13"/>
      <c r="I11" s="13"/>
      <c r="J11" s="13"/>
      <c r="K11" s="13"/>
      <c r="L11" s="13"/>
      <c r="M11" s="473"/>
      <c r="N11" s="473"/>
      <c r="O11" s="473"/>
    </row>
    <row r="12" spans="1:15" s="1" customFormat="1" ht="18" customHeight="1">
      <c r="A12" s="38" t="s">
        <v>16</v>
      </c>
      <c r="B12" s="39"/>
      <c r="C12" s="40"/>
      <c r="D12" s="71">
        <v>48</v>
      </c>
      <c r="E12" s="6"/>
      <c r="F12" s="6"/>
      <c r="G12" s="6"/>
      <c r="H12" s="6"/>
      <c r="I12" s="6"/>
      <c r="J12" s="6"/>
      <c r="K12" s="6"/>
      <c r="L12" s="6"/>
      <c r="M12" s="42" t="s">
        <v>17</v>
      </c>
      <c r="N12" s="42" t="s">
        <v>18</v>
      </c>
      <c r="O12" s="42" t="s">
        <v>19</v>
      </c>
    </row>
    <row r="13" spans="1:15" s="1" customFormat="1" ht="18" customHeight="1">
      <c r="A13" s="43" t="s">
        <v>20</v>
      </c>
      <c r="B13" s="39"/>
      <c r="C13" s="40"/>
      <c r="D13" s="55">
        <v>326</v>
      </c>
      <c r="E13" s="6"/>
      <c r="F13" s="6"/>
      <c r="G13" s="6"/>
      <c r="H13" s="6"/>
      <c r="I13" s="6"/>
      <c r="J13" s="6"/>
      <c r="K13" s="6"/>
      <c r="L13" s="6"/>
      <c r="M13" s="42">
        <v>79</v>
      </c>
      <c r="N13" s="42">
        <v>66</v>
      </c>
      <c r="O13" s="42">
        <v>52</v>
      </c>
    </row>
    <row r="14" spans="1:15" s="1" customFormat="1" ht="7.5" customHeight="1">
      <c r="A14" s="18"/>
      <c r="B14" s="18"/>
      <c r="C14" s="18"/>
      <c r="D14" s="18"/>
      <c r="E14" s="18"/>
      <c r="F14" s="18"/>
      <c r="G14" s="18"/>
      <c r="H14" s="18"/>
      <c r="I14" s="18"/>
      <c r="J14" s="18"/>
      <c r="K14" s="18"/>
      <c r="L14" s="19"/>
      <c r="M14" s="18"/>
      <c r="N14" s="18"/>
    </row>
    <row r="15" spans="1:15" s="1" customFormat="1" ht="15" customHeight="1">
      <c r="A15" s="477" t="s">
        <v>21</v>
      </c>
      <c r="B15" s="478" t="s">
        <v>22</v>
      </c>
      <c r="C15" s="478"/>
      <c r="D15" s="478"/>
      <c r="E15" s="478" t="s">
        <v>23</v>
      </c>
      <c r="F15" s="478" t="s">
        <v>24</v>
      </c>
      <c r="G15" s="478" t="s">
        <v>25</v>
      </c>
      <c r="H15" s="478" t="s">
        <v>26</v>
      </c>
      <c r="I15" s="478" t="s">
        <v>27</v>
      </c>
      <c r="J15" s="478" t="s">
        <v>676</v>
      </c>
      <c r="K15" s="478" t="s">
        <v>29</v>
      </c>
      <c r="L15" s="477" t="s">
        <v>30</v>
      </c>
      <c r="M15" s="478" t="s">
        <v>31</v>
      </c>
      <c r="N15" s="478"/>
      <c r="O15" s="478"/>
    </row>
    <row r="16" spans="1:15" s="1" customFormat="1" ht="12.75">
      <c r="A16" s="477"/>
      <c r="B16" s="478"/>
      <c r="C16" s="478"/>
      <c r="D16" s="478"/>
      <c r="E16" s="478"/>
      <c r="F16" s="478"/>
      <c r="G16" s="478"/>
      <c r="H16" s="478"/>
      <c r="I16" s="478"/>
      <c r="J16" s="478"/>
      <c r="K16" s="478"/>
      <c r="L16" s="477"/>
      <c r="M16" s="478"/>
      <c r="N16" s="478"/>
      <c r="O16" s="478"/>
    </row>
    <row r="17" spans="1:15" ht="18" customHeight="1">
      <c r="A17" s="45">
        <v>1</v>
      </c>
      <c r="B17" s="38" t="s">
        <v>245</v>
      </c>
      <c r="C17" s="46"/>
      <c r="D17" s="47"/>
      <c r="E17" s="48">
        <v>1999</v>
      </c>
      <c r="F17" s="48" t="s">
        <v>18</v>
      </c>
      <c r="G17" s="48" t="s">
        <v>81</v>
      </c>
      <c r="H17" s="48" t="s">
        <v>192</v>
      </c>
      <c r="I17" s="49">
        <v>77.45</v>
      </c>
      <c r="J17" s="74">
        <v>79</v>
      </c>
      <c r="K17" s="57" t="s">
        <v>641</v>
      </c>
      <c r="L17" s="51">
        <v>20</v>
      </c>
      <c r="M17" s="52" t="s">
        <v>193</v>
      </c>
      <c r="N17" s="53"/>
      <c r="O17" s="54"/>
    </row>
    <row r="18" spans="1:15" ht="18" customHeight="1">
      <c r="A18" s="45">
        <v>2</v>
      </c>
      <c r="B18" s="38" t="s">
        <v>248</v>
      </c>
      <c r="C18" s="46"/>
      <c r="D18" s="47"/>
      <c r="E18" s="48">
        <v>1999</v>
      </c>
      <c r="F18" s="48" t="s">
        <v>18</v>
      </c>
      <c r="G18" s="48" t="s">
        <v>92</v>
      </c>
      <c r="H18" s="48" t="s">
        <v>249</v>
      </c>
      <c r="I18" s="49">
        <v>77.650000000000006</v>
      </c>
      <c r="J18" s="50">
        <v>77</v>
      </c>
      <c r="K18" s="51" t="s">
        <v>18</v>
      </c>
      <c r="L18" s="51">
        <v>18</v>
      </c>
      <c r="M18" s="52" t="s">
        <v>250</v>
      </c>
      <c r="N18" s="53"/>
      <c r="O18" s="54"/>
    </row>
    <row r="19" spans="1:15" ht="18" customHeight="1">
      <c r="A19" s="45">
        <v>3</v>
      </c>
      <c r="B19" s="38" t="s">
        <v>243</v>
      </c>
      <c r="C19" s="46"/>
      <c r="D19" s="47"/>
      <c r="E19" s="48">
        <v>2002</v>
      </c>
      <c r="F19" s="48" t="s">
        <v>18</v>
      </c>
      <c r="G19" s="48" t="s">
        <v>158</v>
      </c>
      <c r="H19" s="48" t="s">
        <v>172</v>
      </c>
      <c r="I19" s="49">
        <v>77.75</v>
      </c>
      <c r="J19" s="50">
        <v>77</v>
      </c>
      <c r="K19" s="51" t="s">
        <v>18</v>
      </c>
      <c r="L19" s="51">
        <v>16</v>
      </c>
      <c r="M19" s="52" t="s">
        <v>244</v>
      </c>
      <c r="N19" s="53"/>
      <c r="O19" s="54"/>
    </row>
    <row r="20" spans="1:15" ht="18" customHeight="1">
      <c r="A20" s="45">
        <v>4</v>
      </c>
      <c r="B20" s="38" t="s">
        <v>251</v>
      </c>
      <c r="C20" s="46"/>
      <c r="D20" s="47"/>
      <c r="E20" s="48">
        <v>2005</v>
      </c>
      <c r="F20" s="48" t="s">
        <v>18</v>
      </c>
      <c r="G20" s="48" t="s">
        <v>51</v>
      </c>
      <c r="H20" s="58" t="s">
        <v>175</v>
      </c>
      <c r="I20" s="49">
        <v>77.2</v>
      </c>
      <c r="J20" s="50">
        <v>76</v>
      </c>
      <c r="K20" s="51" t="s">
        <v>18</v>
      </c>
      <c r="L20" s="51">
        <v>15</v>
      </c>
      <c r="M20" s="52" t="s">
        <v>658</v>
      </c>
      <c r="N20" s="53"/>
      <c r="O20" s="54"/>
    </row>
    <row r="21" spans="1:15" ht="18" customHeight="1">
      <c r="A21" s="45">
        <v>5</v>
      </c>
      <c r="B21" s="38" t="s">
        <v>253</v>
      </c>
      <c r="C21" s="46"/>
      <c r="D21" s="47"/>
      <c r="E21" s="48">
        <v>1987</v>
      </c>
      <c r="F21" s="48" t="s">
        <v>18</v>
      </c>
      <c r="G21" s="48" t="s">
        <v>76</v>
      </c>
      <c r="H21" s="48" t="s">
        <v>203</v>
      </c>
      <c r="I21" s="49">
        <v>76.849999999999994</v>
      </c>
      <c r="J21" s="50">
        <v>74</v>
      </c>
      <c r="K21" s="51" t="s">
        <v>18</v>
      </c>
      <c r="L21" s="51">
        <v>14</v>
      </c>
      <c r="M21" s="52" t="s">
        <v>204</v>
      </c>
      <c r="N21" s="53"/>
      <c r="O21" s="54"/>
    </row>
    <row r="22" spans="1:15" ht="18" customHeight="1">
      <c r="A22" s="45">
        <v>6</v>
      </c>
      <c r="B22" s="38" t="s">
        <v>246</v>
      </c>
      <c r="C22" s="46"/>
      <c r="D22" s="47"/>
      <c r="E22" s="48">
        <v>1992</v>
      </c>
      <c r="F22" s="48" t="s">
        <v>17</v>
      </c>
      <c r="G22" s="48" t="s">
        <v>154</v>
      </c>
      <c r="H22" s="48" t="s">
        <v>172</v>
      </c>
      <c r="I22" s="49">
        <v>77.400000000000006</v>
      </c>
      <c r="J22" s="50">
        <v>70</v>
      </c>
      <c r="K22" s="51" t="s">
        <v>18</v>
      </c>
      <c r="L22" s="51">
        <v>13</v>
      </c>
      <c r="M22" s="56" t="s">
        <v>247</v>
      </c>
      <c r="N22" s="53"/>
      <c r="O22" s="54"/>
    </row>
    <row r="23" spans="1:15" ht="18" customHeight="1">
      <c r="A23" s="45">
        <v>7</v>
      </c>
      <c r="B23" s="38" t="s">
        <v>254</v>
      </c>
      <c r="C23" s="46"/>
      <c r="D23" s="47"/>
      <c r="E23" s="48">
        <v>1990</v>
      </c>
      <c r="F23" s="48" t="s">
        <v>19</v>
      </c>
      <c r="G23" s="48" t="s">
        <v>168</v>
      </c>
      <c r="H23" s="48"/>
      <c r="I23" s="49">
        <v>77.95</v>
      </c>
      <c r="J23" s="50">
        <v>63</v>
      </c>
      <c r="K23" s="51" t="s">
        <v>19</v>
      </c>
      <c r="L23" s="51">
        <v>12</v>
      </c>
      <c r="M23" s="52" t="s">
        <v>222</v>
      </c>
      <c r="N23" s="53"/>
      <c r="O23" s="54"/>
    </row>
    <row r="24" spans="1:15" ht="18" customHeight="1">
      <c r="A24" s="45">
        <v>8</v>
      </c>
      <c r="B24" s="38" t="s">
        <v>255</v>
      </c>
      <c r="C24" s="46"/>
      <c r="D24" s="47"/>
      <c r="E24" s="48">
        <v>2003</v>
      </c>
      <c r="F24" s="48" t="s">
        <v>18</v>
      </c>
      <c r="G24" s="48" t="s">
        <v>151</v>
      </c>
      <c r="H24" s="48" t="s">
        <v>214</v>
      </c>
      <c r="I24" s="49">
        <v>78</v>
      </c>
      <c r="J24" s="50">
        <v>38</v>
      </c>
      <c r="K24" s="51" t="s">
        <v>521</v>
      </c>
      <c r="L24" s="51">
        <v>11</v>
      </c>
      <c r="M24" s="52" t="s">
        <v>215</v>
      </c>
      <c r="N24" s="53"/>
      <c r="O24" s="54"/>
    </row>
    <row r="25" spans="1:15" s="1" customFormat="1">
      <c r="A25" s="11"/>
      <c r="B25" s="17"/>
      <c r="C25" s="17"/>
      <c r="D25" s="17"/>
      <c r="E25" s="59"/>
      <c r="F25" s="59"/>
      <c r="G25" s="60"/>
      <c r="H25" s="60"/>
      <c r="I25" s="61"/>
      <c r="J25" s="59"/>
      <c r="K25" s="59"/>
      <c r="L25" s="60"/>
      <c r="M25" s="62"/>
      <c r="N25" s="14"/>
    </row>
    <row r="26" spans="1:15" s="1" customFormat="1">
      <c r="A26" s="11"/>
      <c r="B26" s="62"/>
      <c r="C26" s="63"/>
      <c r="D26" s="63"/>
      <c r="E26" s="64"/>
      <c r="F26" s="65"/>
      <c r="G26" s="66"/>
      <c r="H26" s="66"/>
      <c r="I26" s="61"/>
      <c r="J26" s="59"/>
      <c r="K26" s="59"/>
      <c r="L26" s="59"/>
      <c r="M26" s="18"/>
      <c r="N26" s="67"/>
    </row>
    <row r="27" spans="1:15" s="63" customFormat="1">
      <c r="A27" s="32" t="s">
        <v>32</v>
      </c>
      <c r="B27" s="17"/>
      <c r="C27" s="17"/>
      <c r="E27" s="68" t="s">
        <v>33</v>
      </c>
      <c r="I27" s="32" t="s">
        <v>34</v>
      </c>
      <c r="L27" s="17"/>
      <c r="N27" s="68" t="s">
        <v>631</v>
      </c>
    </row>
    <row r="28" spans="1:15" s="63" customFormat="1">
      <c r="A28" s="32"/>
      <c r="B28" s="17"/>
      <c r="C28" s="17"/>
      <c r="F28" s="68"/>
      <c r="I28" s="32"/>
      <c r="L28" s="17"/>
      <c r="N28" s="68" t="s">
        <v>154</v>
      </c>
    </row>
    <row r="29" spans="1:15" s="63" customFormat="1" ht="9.75" customHeight="1">
      <c r="A29" s="32"/>
      <c r="B29" s="17"/>
      <c r="C29" s="17"/>
      <c r="F29" s="68"/>
      <c r="I29" s="32"/>
      <c r="L29" s="17"/>
      <c r="N29" s="68"/>
    </row>
    <row r="30" spans="1:15" s="63" customFormat="1">
      <c r="A30" s="32" t="s">
        <v>35</v>
      </c>
      <c r="B30" s="17"/>
      <c r="C30" s="17"/>
      <c r="E30" s="68" t="s">
        <v>36</v>
      </c>
      <c r="I30" s="32" t="s">
        <v>37</v>
      </c>
      <c r="N30" s="68" t="s">
        <v>38</v>
      </c>
    </row>
    <row r="31" spans="1:15" s="1" customFormat="1">
      <c r="A31" s="72"/>
      <c r="B31" s="474"/>
      <c r="C31" s="474"/>
      <c r="D31" s="474"/>
      <c r="E31" s="60"/>
      <c r="F31" s="60"/>
      <c r="G31" s="68"/>
      <c r="H31" s="68"/>
      <c r="I31" s="69"/>
      <c r="J31" s="60"/>
      <c r="K31" s="60"/>
      <c r="L31" s="70"/>
      <c r="N31" s="68" t="s">
        <v>39</v>
      </c>
    </row>
    <row r="32" spans="1:15" s="1" customFormat="1" ht="21.75" customHeight="1">
      <c r="A32" s="11"/>
      <c r="B32" s="62"/>
      <c r="C32" s="62"/>
      <c r="D32" s="60"/>
      <c r="E32" s="60"/>
      <c r="F32" s="60"/>
      <c r="G32" s="62"/>
      <c r="H32" s="62"/>
      <c r="I32" s="69"/>
      <c r="J32" s="60"/>
      <c r="K32" s="60"/>
      <c r="L32" s="70"/>
      <c r="M32" s="62"/>
      <c r="N32" s="62"/>
    </row>
    <row r="33" spans="1:14" s="1" customFormat="1" ht="12.75">
      <c r="A33" s="18"/>
      <c r="B33" s="18"/>
      <c r="C33" s="18"/>
      <c r="D33" s="18"/>
      <c r="E33" s="18"/>
      <c r="F33" s="18"/>
      <c r="G33" s="18"/>
      <c r="H33" s="18"/>
      <c r="I33" s="18"/>
      <c r="J33" s="18"/>
      <c r="K33" s="18"/>
      <c r="L33" s="19"/>
      <c r="M33" s="18"/>
      <c r="N33" s="18"/>
    </row>
    <row r="34" spans="1:14" s="1" customFormat="1" ht="12.75">
      <c r="A34" s="18"/>
      <c r="B34" s="18"/>
      <c r="C34" s="18"/>
      <c r="D34" s="18"/>
      <c r="E34" s="18"/>
      <c r="F34" s="18"/>
      <c r="G34" s="18"/>
      <c r="H34" s="18"/>
      <c r="I34" s="18"/>
      <c r="J34" s="18"/>
      <c r="K34" s="18"/>
      <c r="L34" s="19"/>
      <c r="M34" s="18"/>
      <c r="N34" s="18"/>
    </row>
    <row r="35" spans="1:14" s="1" customFormat="1" ht="15.75">
      <c r="A35" s="21"/>
      <c r="B35" s="21"/>
      <c r="C35" s="21"/>
      <c r="D35" s="21"/>
      <c r="E35" s="21"/>
      <c r="F35" s="21"/>
      <c r="G35" s="21"/>
      <c r="H35" s="21"/>
      <c r="I35" s="21"/>
      <c r="J35" s="21"/>
      <c r="K35" s="21"/>
      <c r="L35" s="3"/>
      <c r="M35" s="21"/>
      <c r="N35" s="21"/>
    </row>
    <row r="36" spans="1:14" s="1" customFormat="1" ht="15.75">
      <c r="A36" s="21"/>
      <c r="B36" s="21"/>
      <c r="C36" s="21"/>
      <c r="D36" s="21"/>
      <c r="E36" s="21"/>
      <c r="F36" s="21"/>
      <c r="G36" s="21"/>
      <c r="H36" s="21"/>
      <c r="I36" s="21"/>
      <c r="J36" s="21"/>
      <c r="K36" s="21"/>
      <c r="L36" s="3"/>
      <c r="M36" s="21"/>
      <c r="N36" s="21"/>
    </row>
    <row r="37" spans="1:14" s="1" customFormat="1" ht="15.75">
      <c r="A37" s="21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3"/>
      <c r="M37" s="21"/>
      <c r="N37" s="21"/>
    </row>
  </sheetData>
  <mergeCells count="28">
    <mergeCell ref="M15:O16"/>
    <mergeCell ref="F15:F16"/>
    <mergeCell ref="K15:K16"/>
    <mergeCell ref="G15:G16"/>
    <mergeCell ref="H15:H16"/>
    <mergeCell ref="I15:I16"/>
    <mergeCell ref="J15:J16"/>
    <mergeCell ref="D9:L9"/>
    <mergeCell ref="M8:O8"/>
    <mergeCell ref="A8:C9"/>
    <mergeCell ref="B31:D31"/>
    <mergeCell ref="D6:L6"/>
    <mergeCell ref="A10:C10"/>
    <mergeCell ref="M10:O11"/>
    <mergeCell ref="A7:C7"/>
    <mergeCell ref="D8:L8"/>
    <mergeCell ref="D10:L10"/>
    <mergeCell ref="A15:A16"/>
    <mergeCell ref="D7:L7"/>
    <mergeCell ref="M9:O9"/>
    <mergeCell ref="E15:E16"/>
    <mergeCell ref="B15:D16"/>
    <mergeCell ref="L15:L16"/>
    <mergeCell ref="A1:O1"/>
    <mergeCell ref="A2:O2"/>
    <mergeCell ref="A3:O3"/>
    <mergeCell ref="A4:O4"/>
    <mergeCell ref="A6:C6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77" orientation="landscape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V38"/>
  <sheetViews>
    <sheetView topLeftCell="A16" workbookViewId="0">
      <selection activeCell="N28" sqref="N28:N32"/>
    </sheetView>
  </sheetViews>
  <sheetFormatPr defaultColWidth="9" defaultRowHeight="15"/>
  <cols>
    <col min="1" max="1" width="6.140625" style="1" customWidth="1"/>
    <col min="2" max="2" width="11.42578125" style="1" customWidth="1"/>
    <col min="3" max="3" width="16.85546875" style="1" customWidth="1"/>
    <col min="4" max="4" width="9.85546875" style="1" customWidth="1"/>
    <col min="5" max="5" width="10.42578125" style="1" customWidth="1"/>
    <col min="6" max="6" width="9.7109375" style="1" customWidth="1"/>
    <col min="7" max="7" width="27" style="1" customWidth="1"/>
    <col min="8" max="8" width="25.85546875" style="1" customWidth="1"/>
    <col min="9" max="9" width="7.42578125" style="1" customWidth="1"/>
    <col min="10" max="10" width="8" style="1" customWidth="1"/>
    <col min="11" max="11" width="8.28515625" style="1" customWidth="1"/>
    <col min="12" max="12" width="7.5703125" style="2" customWidth="1"/>
    <col min="13" max="13" width="12" style="1" customWidth="1"/>
    <col min="14" max="14" width="11.85546875" style="1" customWidth="1"/>
    <col min="15" max="15" width="14.5703125" style="1" customWidth="1"/>
    <col min="16" max="16" width="9.140625" style="1" hidden="1"/>
    <col min="17" max="256" width="9.140625" style="1" customWidth="1"/>
  </cols>
  <sheetData>
    <row r="1" spans="1:15" ht="18.75" customHeight="1">
      <c r="A1" s="471" t="s">
        <v>0</v>
      </c>
      <c r="B1" s="471"/>
      <c r="C1" s="471"/>
      <c r="D1" s="471"/>
      <c r="E1" s="471"/>
      <c r="F1" s="471"/>
      <c r="G1" s="471"/>
      <c r="H1" s="471"/>
      <c r="I1" s="471"/>
      <c r="J1" s="471"/>
      <c r="K1" s="471"/>
      <c r="L1" s="471"/>
      <c r="M1" s="471"/>
      <c r="N1" s="471"/>
      <c r="O1" s="471"/>
    </row>
    <row r="2" spans="1:15" ht="18.75" customHeight="1">
      <c r="A2" s="471" t="s">
        <v>8</v>
      </c>
      <c r="B2" s="471"/>
      <c r="C2" s="471"/>
      <c r="D2" s="471"/>
      <c r="E2" s="471"/>
      <c r="F2" s="471"/>
      <c r="G2" s="471"/>
      <c r="H2" s="471"/>
      <c r="I2" s="471"/>
      <c r="J2" s="471"/>
      <c r="K2" s="471"/>
      <c r="L2" s="471"/>
      <c r="M2" s="471"/>
      <c r="N2" s="471"/>
      <c r="O2" s="471"/>
    </row>
    <row r="3" spans="1:15" ht="18.75" customHeight="1">
      <c r="A3" s="471" t="s">
        <v>2</v>
      </c>
      <c r="B3" s="471"/>
      <c r="C3" s="471"/>
      <c r="D3" s="471"/>
      <c r="E3" s="471"/>
      <c r="F3" s="471"/>
      <c r="G3" s="471"/>
      <c r="H3" s="471"/>
      <c r="I3" s="471"/>
      <c r="J3" s="471"/>
      <c r="K3" s="471"/>
      <c r="L3" s="471"/>
      <c r="M3" s="471"/>
      <c r="N3" s="471"/>
      <c r="O3" s="471"/>
    </row>
    <row r="4" spans="1:15" s="1" customFormat="1" ht="18" customHeight="1">
      <c r="A4" s="471" t="s">
        <v>3</v>
      </c>
      <c r="B4" s="471"/>
      <c r="C4" s="471"/>
      <c r="D4" s="471"/>
      <c r="E4" s="471"/>
      <c r="F4" s="471"/>
      <c r="G4" s="471"/>
      <c r="H4" s="471"/>
      <c r="I4" s="471"/>
      <c r="J4" s="471"/>
      <c r="K4" s="471"/>
      <c r="L4" s="471"/>
      <c r="M4" s="471"/>
      <c r="N4" s="471"/>
      <c r="O4" s="471"/>
    </row>
    <row r="5" spans="1:15" s="1" customFormat="1" ht="7.5" customHeight="1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</row>
    <row r="6" spans="1:15" s="1" customFormat="1" ht="18" customHeight="1">
      <c r="A6" s="462" t="s">
        <v>6</v>
      </c>
      <c r="B6" s="462"/>
      <c r="C6" s="462"/>
      <c r="D6" s="465" t="s">
        <v>9</v>
      </c>
      <c r="E6" s="465"/>
      <c r="F6" s="465"/>
      <c r="G6" s="465"/>
      <c r="H6" s="465"/>
      <c r="I6" s="465"/>
      <c r="J6" s="465"/>
      <c r="K6" s="465"/>
      <c r="L6" s="465"/>
      <c r="M6" s="4"/>
      <c r="N6" s="4"/>
      <c r="O6" s="4"/>
    </row>
    <row r="7" spans="1:15" s="1" customFormat="1" ht="18" customHeight="1">
      <c r="A7" s="476" t="s">
        <v>7</v>
      </c>
      <c r="B7" s="476"/>
      <c r="C7" s="476"/>
      <c r="D7" s="465" t="s">
        <v>4</v>
      </c>
      <c r="E7" s="465"/>
      <c r="F7" s="465"/>
      <c r="G7" s="465"/>
      <c r="H7" s="465"/>
      <c r="I7" s="465"/>
      <c r="J7" s="465"/>
      <c r="K7" s="465"/>
      <c r="L7" s="465"/>
    </row>
    <row r="8" spans="1:15" s="1" customFormat="1" ht="18" customHeight="1">
      <c r="A8" s="473" t="s">
        <v>10</v>
      </c>
      <c r="B8" s="473"/>
      <c r="C8" s="473"/>
      <c r="D8" s="465" t="s">
        <v>5</v>
      </c>
      <c r="E8" s="465"/>
      <c r="F8" s="465"/>
      <c r="G8" s="465"/>
      <c r="H8" s="465"/>
      <c r="I8" s="465"/>
      <c r="J8" s="465"/>
      <c r="K8" s="465"/>
      <c r="L8" s="465"/>
      <c r="M8" s="472" t="s">
        <v>11</v>
      </c>
      <c r="N8" s="472"/>
      <c r="O8" s="472"/>
    </row>
    <row r="9" spans="1:15" s="1" customFormat="1" ht="18" customHeight="1">
      <c r="A9" s="473"/>
      <c r="B9" s="473"/>
      <c r="C9" s="473"/>
      <c r="D9" s="465" t="s">
        <v>12</v>
      </c>
      <c r="E9" s="465"/>
      <c r="F9" s="465"/>
      <c r="G9" s="465"/>
      <c r="H9" s="465"/>
      <c r="I9" s="465"/>
      <c r="J9" s="465"/>
      <c r="K9" s="465"/>
      <c r="L9" s="465"/>
      <c r="M9" s="472" t="s">
        <v>13</v>
      </c>
      <c r="N9" s="472"/>
      <c r="O9" s="472"/>
    </row>
    <row r="10" spans="1:15" s="1" customFormat="1" ht="18" customHeight="1">
      <c r="A10" s="485">
        <v>94</v>
      </c>
      <c r="B10" s="486"/>
      <c r="C10" s="487"/>
      <c r="D10" s="465" t="s">
        <v>43</v>
      </c>
      <c r="E10" s="465"/>
      <c r="F10" s="465"/>
      <c r="G10" s="465"/>
      <c r="H10" s="465"/>
      <c r="I10" s="465"/>
      <c r="J10" s="465"/>
      <c r="K10" s="465"/>
      <c r="L10" s="465"/>
      <c r="M10" s="473" t="s">
        <v>15</v>
      </c>
      <c r="N10" s="473"/>
      <c r="O10" s="473"/>
    </row>
    <row r="11" spans="1:15" s="1" customFormat="1" ht="7.5" customHeight="1">
      <c r="A11" s="35"/>
      <c r="B11" s="36"/>
      <c r="C11" s="37"/>
      <c r="D11" s="12"/>
      <c r="E11" s="13"/>
      <c r="F11" s="13"/>
      <c r="G11" s="13"/>
      <c r="H11" s="13"/>
      <c r="I11" s="13"/>
      <c r="J11" s="13"/>
      <c r="K11" s="13"/>
      <c r="L11" s="13"/>
      <c r="M11" s="473"/>
      <c r="N11" s="473"/>
      <c r="O11" s="473"/>
    </row>
    <row r="12" spans="1:15" s="1" customFormat="1" ht="18" customHeight="1">
      <c r="A12" s="38" t="s">
        <v>16</v>
      </c>
      <c r="B12" s="39"/>
      <c r="C12" s="40"/>
      <c r="D12" s="71">
        <v>48</v>
      </c>
      <c r="E12" s="6"/>
      <c r="F12" s="6"/>
      <c r="G12" s="6"/>
      <c r="H12" s="6"/>
      <c r="I12" s="6"/>
      <c r="J12" s="6"/>
      <c r="K12" s="6"/>
      <c r="L12" s="6"/>
      <c r="M12" s="42" t="s">
        <v>17</v>
      </c>
      <c r="N12" s="42" t="s">
        <v>18</v>
      </c>
      <c r="O12" s="42" t="s">
        <v>19</v>
      </c>
    </row>
    <row r="13" spans="1:15" s="1" customFormat="1" ht="18" customHeight="1">
      <c r="A13" s="43" t="s">
        <v>20</v>
      </c>
      <c r="B13" s="39"/>
      <c r="C13" s="40"/>
      <c r="D13" s="55">
        <v>326</v>
      </c>
      <c r="E13" s="6"/>
      <c r="F13" s="6"/>
      <c r="G13" s="6"/>
      <c r="H13" s="6"/>
      <c r="I13" s="6"/>
      <c r="J13" s="6"/>
      <c r="K13" s="6"/>
      <c r="L13" s="6"/>
      <c r="M13" s="42">
        <v>82</v>
      </c>
      <c r="N13" s="42">
        <v>69</v>
      </c>
      <c r="O13" s="42">
        <v>55</v>
      </c>
    </row>
    <row r="14" spans="1:15" s="1" customFormat="1" ht="7.5" customHeight="1">
      <c r="A14" s="18"/>
      <c r="B14" s="18"/>
      <c r="C14" s="18"/>
      <c r="D14" s="18"/>
      <c r="E14" s="18"/>
      <c r="F14" s="18"/>
      <c r="G14" s="18"/>
      <c r="H14" s="18"/>
      <c r="I14" s="18"/>
      <c r="J14" s="18"/>
      <c r="K14" s="18"/>
      <c r="L14" s="19"/>
      <c r="M14" s="18"/>
      <c r="N14" s="18"/>
    </row>
    <row r="15" spans="1:15" s="1" customFormat="1" ht="15" customHeight="1">
      <c r="A15" s="477" t="s">
        <v>21</v>
      </c>
      <c r="B15" s="478" t="s">
        <v>22</v>
      </c>
      <c r="C15" s="478"/>
      <c r="D15" s="478"/>
      <c r="E15" s="478" t="s">
        <v>23</v>
      </c>
      <c r="F15" s="478" t="s">
        <v>24</v>
      </c>
      <c r="G15" s="478" t="s">
        <v>25</v>
      </c>
      <c r="H15" s="478" t="s">
        <v>26</v>
      </c>
      <c r="I15" s="478" t="s">
        <v>27</v>
      </c>
      <c r="J15" s="478" t="s">
        <v>676</v>
      </c>
      <c r="K15" s="478" t="s">
        <v>29</v>
      </c>
      <c r="L15" s="477" t="s">
        <v>30</v>
      </c>
      <c r="M15" s="478" t="s">
        <v>31</v>
      </c>
      <c r="N15" s="478"/>
      <c r="O15" s="478"/>
    </row>
    <row r="16" spans="1:15" s="1" customFormat="1" ht="12.75">
      <c r="A16" s="477"/>
      <c r="B16" s="478"/>
      <c r="C16" s="478"/>
      <c r="D16" s="478"/>
      <c r="E16" s="478"/>
      <c r="F16" s="478"/>
      <c r="G16" s="478"/>
      <c r="H16" s="478"/>
      <c r="I16" s="478"/>
      <c r="J16" s="478"/>
      <c r="K16" s="478"/>
      <c r="L16" s="477"/>
      <c r="M16" s="478"/>
      <c r="N16" s="478"/>
      <c r="O16" s="478"/>
    </row>
    <row r="17" spans="1:15" ht="18" customHeight="1">
      <c r="A17" s="45">
        <v>1</v>
      </c>
      <c r="B17" s="38" t="s">
        <v>260</v>
      </c>
      <c r="C17" s="46"/>
      <c r="D17" s="47"/>
      <c r="E17" s="48">
        <v>2002</v>
      </c>
      <c r="F17" s="48" t="s">
        <v>18</v>
      </c>
      <c r="G17" s="48" t="s">
        <v>152</v>
      </c>
      <c r="H17" s="48"/>
      <c r="I17" s="49">
        <v>84.7</v>
      </c>
      <c r="J17" s="50">
        <v>87</v>
      </c>
      <c r="K17" s="57" t="s">
        <v>641</v>
      </c>
      <c r="L17" s="51">
        <v>20</v>
      </c>
      <c r="M17" s="52" t="s">
        <v>261</v>
      </c>
      <c r="N17" s="53"/>
      <c r="O17" s="54"/>
    </row>
    <row r="18" spans="1:15" ht="18" customHeight="1">
      <c r="A18" s="45">
        <v>2</v>
      </c>
      <c r="B18" s="38" t="s">
        <v>256</v>
      </c>
      <c r="C18" s="46"/>
      <c r="D18" s="47"/>
      <c r="E18" s="48">
        <v>1997</v>
      </c>
      <c r="F18" s="48" t="s">
        <v>17</v>
      </c>
      <c r="G18" s="48" t="s">
        <v>51</v>
      </c>
      <c r="H18" s="58" t="s">
        <v>175</v>
      </c>
      <c r="I18" s="49">
        <v>84.9</v>
      </c>
      <c r="J18" s="50">
        <v>85</v>
      </c>
      <c r="K18" s="51" t="s">
        <v>17</v>
      </c>
      <c r="L18" s="51">
        <v>18</v>
      </c>
      <c r="M18" s="52" t="s">
        <v>257</v>
      </c>
      <c r="N18" s="53"/>
      <c r="O18" s="54"/>
    </row>
    <row r="19" spans="1:15" ht="18" customHeight="1">
      <c r="A19" s="55">
        <v>3</v>
      </c>
      <c r="B19" s="38" t="s">
        <v>258</v>
      </c>
      <c r="C19" s="46"/>
      <c r="D19" s="47"/>
      <c r="E19" s="48">
        <v>1998</v>
      </c>
      <c r="F19" s="48" t="s">
        <v>17</v>
      </c>
      <c r="G19" s="48" t="s">
        <v>168</v>
      </c>
      <c r="H19" s="48"/>
      <c r="I19" s="49">
        <v>84.45</v>
      </c>
      <c r="J19" s="50">
        <v>78</v>
      </c>
      <c r="K19" s="51" t="s">
        <v>18</v>
      </c>
      <c r="L19" s="51">
        <v>16</v>
      </c>
      <c r="M19" s="52" t="s">
        <v>259</v>
      </c>
      <c r="N19" s="53"/>
      <c r="O19" s="54"/>
    </row>
    <row r="20" spans="1:15" ht="18" customHeight="1">
      <c r="A20" s="55">
        <v>4</v>
      </c>
      <c r="B20" s="38" t="s">
        <v>262</v>
      </c>
      <c r="C20" s="46"/>
      <c r="D20" s="47"/>
      <c r="E20" s="48">
        <v>1995</v>
      </c>
      <c r="F20" s="48" t="s">
        <v>17</v>
      </c>
      <c r="G20" s="48" t="s">
        <v>85</v>
      </c>
      <c r="H20" s="48" t="s">
        <v>172</v>
      </c>
      <c r="I20" s="49">
        <v>84.85</v>
      </c>
      <c r="J20" s="50">
        <v>66</v>
      </c>
      <c r="K20" s="51" t="s">
        <v>19</v>
      </c>
      <c r="L20" s="51">
        <v>15</v>
      </c>
      <c r="M20" s="52" t="s">
        <v>263</v>
      </c>
      <c r="N20" s="53"/>
      <c r="O20" s="54"/>
    </row>
    <row r="21" spans="1:15" ht="18" customHeight="1">
      <c r="A21" s="55">
        <v>5</v>
      </c>
      <c r="B21" s="38" t="s">
        <v>269</v>
      </c>
      <c r="C21" s="46"/>
      <c r="D21" s="47"/>
      <c r="E21" s="48">
        <v>2005</v>
      </c>
      <c r="F21" s="48" t="s">
        <v>18</v>
      </c>
      <c r="G21" s="48" t="s">
        <v>75</v>
      </c>
      <c r="H21" s="48"/>
      <c r="I21" s="49">
        <v>79.3</v>
      </c>
      <c r="J21" s="50">
        <v>65</v>
      </c>
      <c r="K21" s="51" t="s">
        <v>19</v>
      </c>
      <c r="L21" s="51">
        <v>14</v>
      </c>
      <c r="M21" s="52" t="s">
        <v>270</v>
      </c>
      <c r="N21" s="53"/>
      <c r="O21" s="54"/>
    </row>
    <row r="22" spans="1:15" ht="18" customHeight="1">
      <c r="A22" s="55">
        <v>6</v>
      </c>
      <c r="B22" s="38" t="s">
        <v>267</v>
      </c>
      <c r="C22" s="46"/>
      <c r="D22" s="47"/>
      <c r="E22" s="48">
        <v>2000</v>
      </c>
      <c r="F22" s="48" t="s">
        <v>19</v>
      </c>
      <c r="G22" s="48" t="s">
        <v>85</v>
      </c>
      <c r="H22" s="48"/>
      <c r="I22" s="49">
        <v>82.75</v>
      </c>
      <c r="J22" s="50">
        <v>60</v>
      </c>
      <c r="K22" s="51" t="s">
        <v>19</v>
      </c>
      <c r="L22" s="51">
        <v>13</v>
      </c>
      <c r="M22" s="52" t="s">
        <v>268</v>
      </c>
      <c r="N22" s="53"/>
      <c r="O22" s="54"/>
    </row>
    <row r="23" spans="1:15" ht="18" customHeight="1">
      <c r="A23" s="55">
        <v>7</v>
      </c>
      <c r="B23" s="38" t="s">
        <v>271</v>
      </c>
      <c r="C23" s="46"/>
      <c r="D23" s="47"/>
      <c r="E23" s="48">
        <v>1985</v>
      </c>
      <c r="F23" s="48" t="s">
        <v>19</v>
      </c>
      <c r="G23" s="48" t="s">
        <v>150</v>
      </c>
      <c r="H23" s="48"/>
      <c r="I23" s="49">
        <v>81.349999999999994</v>
      </c>
      <c r="J23" s="50">
        <v>47</v>
      </c>
      <c r="K23" s="51" t="s">
        <v>521</v>
      </c>
      <c r="L23" s="51">
        <v>12</v>
      </c>
      <c r="M23" s="52" t="s">
        <v>272</v>
      </c>
      <c r="N23" s="53"/>
      <c r="O23" s="54"/>
    </row>
    <row r="24" spans="1:15" ht="18" customHeight="1">
      <c r="A24" s="55">
        <v>8</v>
      </c>
      <c r="B24" s="38" t="s">
        <v>266</v>
      </c>
      <c r="C24" s="46"/>
      <c r="D24" s="47"/>
      <c r="E24" s="48">
        <v>1997</v>
      </c>
      <c r="F24" s="48" t="s">
        <v>18</v>
      </c>
      <c r="G24" s="48" t="s">
        <v>152</v>
      </c>
      <c r="H24" s="48"/>
      <c r="I24" s="49">
        <v>84.3</v>
      </c>
      <c r="J24" s="50">
        <v>44</v>
      </c>
      <c r="K24" s="51" t="s">
        <v>521</v>
      </c>
      <c r="L24" s="51">
        <v>11</v>
      </c>
      <c r="M24" s="52" t="s">
        <v>170</v>
      </c>
      <c r="N24" s="53"/>
      <c r="O24" s="54"/>
    </row>
    <row r="25" spans="1:15" ht="18" customHeight="1">
      <c r="A25" s="55">
        <v>9</v>
      </c>
      <c r="B25" s="38" t="s">
        <v>273</v>
      </c>
      <c r="C25" s="46"/>
      <c r="D25" s="47"/>
      <c r="E25" s="48">
        <v>1989</v>
      </c>
      <c r="F25" s="48" t="s">
        <v>18</v>
      </c>
      <c r="G25" s="48" t="s">
        <v>121</v>
      </c>
      <c r="H25" s="48"/>
      <c r="I25" s="49">
        <v>84.45</v>
      </c>
      <c r="J25" s="50">
        <v>35</v>
      </c>
      <c r="K25" s="51" t="s">
        <v>521</v>
      </c>
      <c r="L25" s="51">
        <v>10</v>
      </c>
      <c r="M25" s="52" t="s">
        <v>222</v>
      </c>
      <c r="N25" s="53"/>
      <c r="O25" s="54"/>
    </row>
    <row r="26" spans="1:15" s="1" customFormat="1">
      <c r="A26" s="11"/>
      <c r="B26" s="17"/>
      <c r="C26" s="17"/>
      <c r="D26" s="17"/>
      <c r="E26" s="59"/>
      <c r="F26" s="59"/>
      <c r="G26" s="60"/>
      <c r="H26" s="60"/>
      <c r="I26" s="61"/>
      <c r="J26" s="59"/>
      <c r="K26" s="59"/>
      <c r="L26" s="60"/>
      <c r="M26" s="62"/>
      <c r="N26" s="14"/>
    </row>
    <row r="27" spans="1:15" s="1" customFormat="1">
      <c r="A27" s="11"/>
      <c r="B27" s="62"/>
      <c r="C27" s="63"/>
      <c r="D27" s="63"/>
      <c r="E27" s="64"/>
      <c r="F27" s="65"/>
      <c r="G27" s="66"/>
      <c r="H27" s="66"/>
      <c r="I27" s="61"/>
      <c r="J27" s="59"/>
      <c r="K27" s="59"/>
      <c r="L27" s="59"/>
      <c r="M27" s="18"/>
      <c r="N27" s="67"/>
    </row>
    <row r="28" spans="1:15" s="63" customFormat="1">
      <c r="A28" s="32" t="s">
        <v>32</v>
      </c>
      <c r="B28" s="17"/>
      <c r="C28" s="17"/>
      <c r="E28" s="68" t="s">
        <v>33</v>
      </c>
      <c r="I28" s="32" t="s">
        <v>34</v>
      </c>
      <c r="L28" s="17"/>
      <c r="N28" s="68" t="s">
        <v>631</v>
      </c>
    </row>
    <row r="29" spans="1:15" s="63" customFormat="1">
      <c r="A29" s="32"/>
      <c r="B29" s="17"/>
      <c r="C29" s="17"/>
      <c r="F29" s="68"/>
      <c r="I29" s="32"/>
      <c r="L29" s="17"/>
      <c r="N29" s="68" t="s">
        <v>154</v>
      </c>
    </row>
    <row r="30" spans="1:15" s="63" customFormat="1" ht="9.75" customHeight="1">
      <c r="A30" s="32"/>
      <c r="B30" s="17"/>
      <c r="C30" s="17"/>
      <c r="F30" s="68"/>
      <c r="I30" s="32"/>
      <c r="L30" s="17"/>
      <c r="N30" s="68"/>
    </row>
    <row r="31" spans="1:15" s="63" customFormat="1">
      <c r="A31" s="32" t="s">
        <v>35</v>
      </c>
      <c r="B31" s="17"/>
      <c r="C31" s="17"/>
      <c r="E31" s="68" t="s">
        <v>36</v>
      </c>
      <c r="I31" s="32" t="s">
        <v>37</v>
      </c>
      <c r="N31" s="68" t="s">
        <v>38</v>
      </c>
    </row>
    <row r="32" spans="1:15" s="1" customFormat="1">
      <c r="A32" s="72"/>
      <c r="B32" s="474"/>
      <c r="C32" s="474"/>
      <c r="D32" s="474"/>
      <c r="E32" s="60"/>
      <c r="F32" s="60"/>
      <c r="G32" s="68"/>
      <c r="H32" s="68"/>
      <c r="I32" s="69"/>
      <c r="J32" s="60"/>
      <c r="K32" s="60"/>
      <c r="L32" s="70"/>
      <c r="N32" s="68" t="s">
        <v>39</v>
      </c>
    </row>
    <row r="33" spans="1:14" s="1" customFormat="1" ht="21.75" customHeight="1">
      <c r="A33" s="11"/>
      <c r="B33" s="62"/>
      <c r="C33" s="62"/>
      <c r="D33" s="60"/>
      <c r="E33" s="60"/>
      <c r="F33" s="60"/>
      <c r="G33" s="62"/>
      <c r="H33" s="62"/>
      <c r="I33" s="69"/>
      <c r="J33" s="60"/>
      <c r="K33" s="60"/>
      <c r="L33" s="70"/>
      <c r="M33" s="62"/>
      <c r="N33" s="62"/>
    </row>
    <row r="34" spans="1:14" s="1" customFormat="1" ht="12.75">
      <c r="A34" s="18"/>
      <c r="B34" s="18"/>
      <c r="C34" s="18"/>
      <c r="D34" s="18"/>
      <c r="E34" s="18"/>
      <c r="F34" s="18"/>
      <c r="G34" s="18"/>
      <c r="H34" s="18"/>
      <c r="I34" s="18"/>
      <c r="J34" s="18"/>
      <c r="K34" s="18"/>
      <c r="L34" s="19"/>
      <c r="M34" s="18"/>
      <c r="N34" s="18"/>
    </row>
    <row r="35" spans="1:14" s="1" customFormat="1" ht="12.75">
      <c r="A35" s="18"/>
      <c r="B35" s="18"/>
      <c r="C35" s="18"/>
      <c r="D35" s="18"/>
      <c r="E35" s="18"/>
      <c r="F35" s="18"/>
      <c r="G35" s="18"/>
      <c r="H35" s="18"/>
      <c r="I35" s="18"/>
      <c r="J35" s="18"/>
      <c r="K35" s="18"/>
      <c r="L35" s="19"/>
      <c r="M35" s="18"/>
      <c r="N35" s="18"/>
    </row>
    <row r="36" spans="1:14" s="1" customFormat="1" ht="15.75">
      <c r="A36" s="21"/>
      <c r="B36" s="21"/>
      <c r="C36" s="21"/>
      <c r="D36" s="21"/>
      <c r="E36" s="21"/>
      <c r="F36" s="21"/>
      <c r="G36" s="21"/>
      <c r="H36" s="21"/>
      <c r="I36" s="21"/>
      <c r="J36" s="21"/>
      <c r="K36" s="21"/>
      <c r="L36" s="3"/>
      <c r="M36" s="21"/>
      <c r="N36" s="21"/>
    </row>
    <row r="37" spans="1:14" s="1" customFormat="1" ht="15.75">
      <c r="A37" s="21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3"/>
      <c r="M37" s="21"/>
      <c r="N37" s="21"/>
    </row>
    <row r="38" spans="1:14" s="1" customFormat="1" ht="15.75">
      <c r="A38" s="21"/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3"/>
      <c r="M38" s="21"/>
      <c r="N38" s="21"/>
    </row>
  </sheetData>
  <mergeCells count="28">
    <mergeCell ref="M15:O16"/>
    <mergeCell ref="F15:F16"/>
    <mergeCell ref="K15:K16"/>
    <mergeCell ref="G15:G16"/>
    <mergeCell ref="H15:H16"/>
    <mergeCell ref="I15:I16"/>
    <mergeCell ref="J15:J16"/>
    <mergeCell ref="D9:L9"/>
    <mergeCell ref="M8:O8"/>
    <mergeCell ref="A8:C9"/>
    <mergeCell ref="B32:D32"/>
    <mergeCell ref="D6:L6"/>
    <mergeCell ref="A10:C10"/>
    <mergeCell ref="M10:O11"/>
    <mergeCell ref="A7:C7"/>
    <mergeCell ref="D8:L8"/>
    <mergeCell ref="D10:L10"/>
    <mergeCell ref="A15:A16"/>
    <mergeCell ref="D7:L7"/>
    <mergeCell ref="M9:O9"/>
    <mergeCell ref="E15:E16"/>
    <mergeCell ref="B15:D16"/>
    <mergeCell ref="L15:L16"/>
    <mergeCell ref="A1:O1"/>
    <mergeCell ref="A2:O2"/>
    <mergeCell ref="A3:O3"/>
    <mergeCell ref="A4:O4"/>
    <mergeCell ref="A6:C6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76" orientation="landscape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V38"/>
  <sheetViews>
    <sheetView topLeftCell="A19" workbookViewId="0">
      <selection activeCell="N28" sqref="N28:N32"/>
    </sheetView>
  </sheetViews>
  <sheetFormatPr defaultColWidth="9" defaultRowHeight="15"/>
  <cols>
    <col min="1" max="1" width="5.85546875" style="1" customWidth="1"/>
    <col min="2" max="2" width="11.42578125" style="1" customWidth="1"/>
    <col min="3" max="3" width="16.85546875" style="1" customWidth="1"/>
    <col min="4" max="4" width="9.85546875" style="1" customWidth="1"/>
    <col min="5" max="5" width="10.42578125" style="1" customWidth="1"/>
    <col min="6" max="6" width="9.7109375" style="1" customWidth="1"/>
    <col min="7" max="7" width="30.5703125" style="1" customWidth="1"/>
    <col min="8" max="8" width="21.85546875" style="1" customWidth="1"/>
    <col min="9" max="9" width="7.42578125" style="1" customWidth="1"/>
    <col min="10" max="10" width="8" style="1" customWidth="1"/>
    <col min="11" max="11" width="7.85546875" style="1" customWidth="1"/>
    <col min="12" max="12" width="7.5703125" style="2" customWidth="1"/>
    <col min="13" max="13" width="12" style="1" customWidth="1"/>
    <col min="14" max="14" width="11.85546875" style="1" customWidth="1"/>
    <col min="15" max="15" width="14.7109375" style="1" customWidth="1"/>
    <col min="16" max="16" width="9.140625" style="1" hidden="1"/>
    <col min="17" max="256" width="9.140625" style="1" customWidth="1"/>
  </cols>
  <sheetData>
    <row r="1" spans="1:15" ht="18.75" customHeight="1">
      <c r="A1" s="471" t="s">
        <v>0</v>
      </c>
      <c r="B1" s="471"/>
      <c r="C1" s="471"/>
      <c r="D1" s="471"/>
      <c r="E1" s="471"/>
      <c r="F1" s="471"/>
      <c r="G1" s="471"/>
      <c r="H1" s="471"/>
      <c r="I1" s="471"/>
      <c r="J1" s="471"/>
      <c r="K1" s="471"/>
      <c r="L1" s="471"/>
      <c r="M1" s="471"/>
      <c r="N1" s="471"/>
      <c r="O1" s="471"/>
    </row>
    <row r="2" spans="1:15" ht="18.75" customHeight="1">
      <c r="A2" s="471" t="s">
        <v>8</v>
      </c>
      <c r="B2" s="471"/>
      <c r="C2" s="471"/>
      <c r="D2" s="471"/>
      <c r="E2" s="471"/>
      <c r="F2" s="471"/>
      <c r="G2" s="471"/>
      <c r="H2" s="471"/>
      <c r="I2" s="471"/>
      <c r="J2" s="471"/>
      <c r="K2" s="471"/>
      <c r="L2" s="471"/>
      <c r="M2" s="471"/>
      <c r="N2" s="471"/>
      <c r="O2" s="471"/>
    </row>
    <row r="3" spans="1:15" ht="18.75" customHeight="1">
      <c r="A3" s="471" t="s">
        <v>2</v>
      </c>
      <c r="B3" s="471"/>
      <c r="C3" s="471"/>
      <c r="D3" s="471"/>
      <c r="E3" s="471"/>
      <c r="F3" s="471"/>
      <c r="G3" s="471"/>
      <c r="H3" s="471"/>
      <c r="I3" s="471"/>
      <c r="J3" s="471"/>
      <c r="K3" s="471"/>
      <c r="L3" s="471"/>
      <c r="M3" s="471"/>
      <c r="N3" s="471"/>
      <c r="O3" s="471"/>
    </row>
    <row r="4" spans="1:15" s="1" customFormat="1" ht="18" customHeight="1">
      <c r="A4" s="471" t="s">
        <v>3</v>
      </c>
      <c r="B4" s="471"/>
      <c r="C4" s="471"/>
      <c r="D4" s="471"/>
      <c r="E4" s="471"/>
      <c r="F4" s="471"/>
      <c r="G4" s="471"/>
      <c r="H4" s="471"/>
      <c r="I4" s="471"/>
      <c r="J4" s="471"/>
      <c r="K4" s="471"/>
      <c r="L4" s="471"/>
      <c r="M4" s="471"/>
      <c r="N4" s="471"/>
      <c r="O4" s="471"/>
    </row>
    <row r="5" spans="1:15" s="1" customFormat="1" ht="7.5" customHeight="1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</row>
    <row r="6" spans="1:15" s="1" customFormat="1" ht="18" customHeight="1">
      <c r="A6" s="462" t="s">
        <v>6</v>
      </c>
      <c r="B6" s="462"/>
      <c r="C6" s="462"/>
      <c r="D6" s="465" t="s">
        <v>9</v>
      </c>
      <c r="E6" s="465"/>
      <c r="F6" s="465"/>
      <c r="G6" s="465"/>
      <c r="H6" s="465"/>
      <c r="I6" s="465"/>
      <c r="J6" s="465"/>
      <c r="K6" s="465"/>
      <c r="L6" s="465"/>
      <c r="M6" s="4"/>
      <c r="N6" s="4"/>
      <c r="O6" s="4"/>
    </row>
    <row r="7" spans="1:15" s="1" customFormat="1" ht="18" customHeight="1">
      <c r="A7" s="476" t="s">
        <v>7</v>
      </c>
      <c r="B7" s="476"/>
      <c r="C7" s="476"/>
      <c r="D7" s="465" t="s">
        <v>4</v>
      </c>
      <c r="E7" s="465"/>
      <c r="F7" s="465"/>
      <c r="G7" s="465"/>
      <c r="H7" s="465"/>
      <c r="I7" s="465"/>
      <c r="J7" s="465"/>
      <c r="K7" s="465"/>
      <c r="L7" s="465"/>
    </row>
    <row r="8" spans="1:15" s="1" customFormat="1" ht="18" customHeight="1">
      <c r="A8" s="481" t="s">
        <v>10</v>
      </c>
      <c r="B8" s="481"/>
      <c r="C8" s="481"/>
      <c r="D8" s="465" t="s">
        <v>5</v>
      </c>
      <c r="E8" s="465"/>
      <c r="F8" s="465"/>
      <c r="G8" s="465"/>
      <c r="H8" s="465"/>
      <c r="I8" s="465"/>
      <c r="J8" s="465"/>
      <c r="K8" s="465"/>
      <c r="L8" s="465"/>
      <c r="M8" s="472" t="s">
        <v>11</v>
      </c>
      <c r="N8" s="472"/>
      <c r="O8" s="472"/>
    </row>
    <row r="9" spans="1:15" s="1" customFormat="1" ht="18" customHeight="1">
      <c r="A9" s="481"/>
      <c r="B9" s="481"/>
      <c r="C9" s="481"/>
      <c r="D9" s="465" t="s">
        <v>12</v>
      </c>
      <c r="E9" s="465"/>
      <c r="F9" s="465"/>
      <c r="G9" s="465"/>
      <c r="H9" s="465"/>
      <c r="I9" s="465"/>
      <c r="J9" s="465"/>
      <c r="K9" s="465"/>
      <c r="L9" s="465"/>
      <c r="M9" s="472" t="s">
        <v>13</v>
      </c>
      <c r="N9" s="472"/>
      <c r="O9" s="472"/>
    </row>
    <row r="10" spans="1:15" s="1" customFormat="1" ht="18" customHeight="1">
      <c r="A10" s="482"/>
      <c r="B10" s="483"/>
      <c r="C10" s="484"/>
      <c r="D10" s="465" t="s">
        <v>44</v>
      </c>
      <c r="E10" s="465"/>
      <c r="F10" s="465"/>
      <c r="G10" s="465"/>
      <c r="H10" s="465"/>
      <c r="I10" s="465"/>
      <c r="J10" s="465"/>
      <c r="K10" s="465"/>
      <c r="L10" s="465"/>
      <c r="M10" s="473" t="s">
        <v>15</v>
      </c>
      <c r="N10" s="473"/>
      <c r="O10" s="473"/>
    </row>
    <row r="11" spans="1:15" s="1" customFormat="1" ht="7.5" customHeight="1">
      <c r="A11" s="35"/>
      <c r="B11" s="36"/>
      <c r="C11" s="37"/>
      <c r="D11" s="12"/>
      <c r="E11" s="13"/>
      <c r="F11" s="13"/>
      <c r="G11" s="13"/>
      <c r="H11" s="13"/>
      <c r="I11" s="13"/>
      <c r="J11" s="13"/>
      <c r="K11" s="13"/>
      <c r="L11" s="13"/>
      <c r="M11" s="473"/>
      <c r="N11" s="473"/>
      <c r="O11" s="473"/>
    </row>
    <row r="12" spans="1:15" s="1" customFormat="1" ht="18" customHeight="1">
      <c r="A12" s="38" t="s">
        <v>16</v>
      </c>
      <c r="B12" s="39"/>
      <c r="C12" s="40"/>
      <c r="D12" s="71">
        <v>48</v>
      </c>
      <c r="E12" s="6"/>
      <c r="F12" s="6"/>
      <c r="G12" s="6"/>
      <c r="H12" s="6"/>
      <c r="I12" s="6"/>
      <c r="J12" s="6"/>
      <c r="K12" s="6"/>
      <c r="L12" s="6"/>
      <c r="M12" s="42" t="s">
        <v>17</v>
      </c>
      <c r="N12" s="42" t="s">
        <v>18</v>
      </c>
      <c r="O12" s="42" t="s">
        <v>19</v>
      </c>
    </row>
    <row r="13" spans="1:15" s="1" customFormat="1" ht="18" customHeight="1">
      <c r="A13" s="43" t="s">
        <v>20</v>
      </c>
      <c r="B13" s="39"/>
      <c r="C13" s="40"/>
      <c r="D13" s="55">
        <v>326</v>
      </c>
      <c r="E13" s="6"/>
      <c r="F13" s="6"/>
      <c r="G13" s="6"/>
      <c r="H13" s="6"/>
      <c r="I13" s="6"/>
      <c r="J13" s="6"/>
      <c r="K13" s="6"/>
      <c r="L13" s="6"/>
      <c r="M13" s="42">
        <v>84</v>
      </c>
      <c r="N13" s="42">
        <v>72</v>
      </c>
      <c r="O13" s="42">
        <v>57</v>
      </c>
    </row>
    <row r="14" spans="1:15" s="1" customFormat="1" ht="7.5" customHeight="1">
      <c r="A14" s="18"/>
      <c r="B14" s="18"/>
      <c r="C14" s="18"/>
      <c r="D14" s="18"/>
      <c r="E14" s="18"/>
      <c r="F14" s="18"/>
      <c r="G14" s="18"/>
      <c r="H14" s="18"/>
      <c r="I14" s="18"/>
      <c r="J14" s="18"/>
      <c r="K14" s="18"/>
      <c r="L14" s="19"/>
      <c r="M14" s="18"/>
      <c r="N14" s="18"/>
    </row>
    <row r="15" spans="1:15" s="1" customFormat="1" ht="15" customHeight="1">
      <c r="A15" s="477" t="s">
        <v>21</v>
      </c>
      <c r="B15" s="478" t="s">
        <v>22</v>
      </c>
      <c r="C15" s="478"/>
      <c r="D15" s="478"/>
      <c r="E15" s="478" t="s">
        <v>23</v>
      </c>
      <c r="F15" s="478" t="s">
        <v>24</v>
      </c>
      <c r="G15" s="478" t="s">
        <v>25</v>
      </c>
      <c r="H15" s="478" t="s">
        <v>26</v>
      </c>
      <c r="I15" s="478" t="s">
        <v>27</v>
      </c>
      <c r="J15" s="478" t="s">
        <v>676</v>
      </c>
      <c r="K15" s="478" t="s">
        <v>29</v>
      </c>
      <c r="L15" s="477" t="s">
        <v>30</v>
      </c>
      <c r="M15" s="478" t="s">
        <v>31</v>
      </c>
      <c r="N15" s="478"/>
      <c r="O15" s="478"/>
    </row>
    <row r="16" spans="1:15" s="1" customFormat="1" ht="12.75">
      <c r="A16" s="477"/>
      <c r="B16" s="478"/>
      <c r="C16" s="478"/>
      <c r="D16" s="478"/>
      <c r="E16" s="478"/>
      <c r="F16" s="478"/>
      <c r="G16" s="478"/>
      <c r="H16" s="478"/>
      <c r="I16" s="478"/>
      <c r="J16" s="478"/>
      <c r="K16" s="478"/>
      <c r="L16" s="477"/>
      <c r="M16" s="478"/>
      <c r="N16" s="478"/>
      <c r="O16" s="478"/>
    </row>
    <row r="17" spans="1:15" ht="18" customHeight="1">
      <c r="A17" s="45">
        <v>1</v>
      </c>
      <c r="B17" s="38" t="s">
        <v>274</v>
      </c>
      <c r="C17" s="46"/>
      <c r="D17" s="47"/>
      <c r="E17" s="48">
        <v>1998</v>
      </c>
      <c r="F17" s="48" t="s">
        <v>17</v>
      </c>
      <c r="G17" s="48" t="s">
        <v>155</v>
      </c>
      <c r="H17" s="48" t="s">
        <v>275</v>
      </c>
      <c r="I17" s="49">
        <v>94.05</v>
      </c>
      <c r="J17" s="74">
        <v>100</v>
      </c>
      <c r="K17" s="51" t="s">
        <v>17</v>
      </c>
      <c r="L17" s="51">
        <v>20</v>
      </c>
      <c r="M17" s="52" t="s">
        <v>276</v>
      </c>
      <c r="N17" s="53"/>
      <c r="O17" s="54"/>
    </row>
    <row r="18" spans="1:15" ht="18" customHeight="1">
      <c r="A18" s="45">
        <v>2</v>
      </c>
      <c r="B18" s="38" t="s">
        <v>277</v>
      </c>
      <c r="C18" s="46"/>
      <c r="D18" s="47"/>
      <c r="E18" s="48">
        <v>1999</v>
      </c>
      <c r="F18" s="48" t="s">
        <v>17</v>
      </c>
      <c r="G18" s="48" t="s">
        <v>157</v>
      </c>
      <c r="H18" s="48"/>
      <c r="I18" s="49">
        <v>92.5</v>
      </c>
      <c r="J18" s="50">
        <v>82</v>
      </c>
      <c r="K18" s="51" t="s">
        <v>18</v>
      </c>
      <c r="L18" s="51">
        <v>18</v>
      </c>
      <c r="M18" s="52" t="s">
        <v>278</v>
      </c>
      <c r="N18" s="53"/>
      <c r="O18" s="54"/>
    </row>
    <row r="19" spans="1:15" ht="18" customHeight="1">
      <c r="A19" s="45">
        <v>3</v>
      </c>
      <c r="B19" s="38" t="s">
        <v>285</v>
      </c>
      <c r="C19" s="46"/>
      <c r="D19" s="47"/>
      <c r="E19" s="48">
        <v>1998</v>
      </c>
      <c r="F19" s="48" t="s">
        <v>17</v>
      </c>
      <c r="G19" s="48" t="s">
        <v>151</v>
      </c>
      <c r="H19" s="58" t="s">
        <v>214</v>
      </c>
      <c r="I19" s="49">
        <v>91.1</v>
      </c>
      <c r="J19" s="50">
        <v>81</v>
      </c>
      <c r="K19" s="51" t="s">
        <v>18</v>
      </c>
      <c r="L19" s="51">
        <v>16</v>
      </c>
      <c r="M19" s="52" t="s">
        <v>215</v>
      </c>
      <c r="N19" s="53"/>
      <c r="O19" s="54"/>
    </row>
    <row r="20" spans="1:15" ht="18" customHeight="1">
      <c r="A20" s="45">
        <v>4</v>
      </c>
      <c r="B20" s="38" t="s">
        <v>279</v>
      </c>
      <c r="C20" s="46"/>
      <c r="D20" s="47"/>
      <c r="E20" s="48">
        <v>1989</v>
      </c>
      <c r="F20" s="48" t="s">
        <v>17</v>
      </c>
      <c r="G20" s="48" t="s">
        <v>280</v>
      </c>
      <c r="H20" s="48" t="s">
        <v>281</v>
      </c>
      <c r="I20" s="49">
        <v>85.2</v>
      </c>
      <c r="J20" s="50">
        <v>74</v>
      </c>
      <c r="K20" s="51" t="s">
        <v>18</v>
      </c>
      <c r="L20" s="51">
        <v>15</v>
      </c>
      <c r="M20" s="52" t="s">
        <v>282</v>
      </c>
      <c r="N20" s="53"/>
      <c r="O20" s="54"/>
    </row>
    <row r="21" spans="1:15" ht="18" customHeight="1">
      <c r="A21" s="45">
        <v>5</v>
      </c>
      <c r="B21" s="38" t="s">
        <v>283</v>
      </c>
      <c r="C21" s="46"/>
      <c r="D21" s="47"/>
      <c r="E21" s="48">
        <v>1997</v>
      </c>
      <c r="F21" s="48" t="s">
        <v>18</v>
      </c>
      <c r="G21" s="48" t="s">
        <v>121</v>
      </c>
      <c r="H21" s="48"/>
      <c r="I21" s="49">
        <v>93.7</v>
      </c>
      <c r="J21" s="50">
        <v>73</v>
      </c>
      <c r="K21" s="51" t="s">
        <v>18</v>
      </c>
      <c r="L21" s="51">
        <v>14</v>
      </c>
      <c r="M21" s="52" t="s">
        <v>284</v>
      </c>
      <c r="N21" s="53"/>
      <c r="O21" s="54"/>
    </row>
    <row r="22" spans="1:15" ht="18" customHeight="1">
      <c r="A22" s="45">
        <v>6</v>
      </c>
      <c r="B22" s="38" t="s">
        <v>289</v>
      </c>
      <c r="C22" s="46"/>
      <c r="D22" s="47"/>
      <c r="E22" s="48">
        <v>1988</v>
      </c>
      <c r="F22" s="48" t="s">
        <v>18</v>
      </c>
      <c r="G22" s="48" t="s">
        <v>154</v>
      </c>
      <c r="H22" s="48" t="s">
        <v>172</v>
      </c>
      <c r="I22" s="49">
        <v>92.45</v>
      </c>
      <c r="J22" s="50">
        <v>71</v>
      </c>
      <c r="K22" s="51" t="s">
        <v>19</v>
      </c>
      <c r="L22" s="51">
        <v>13</v>
      </c>
      <c r="M22" s="52" t="s">
        <v>290</v>
      </c>
      <c r="N22" s="53"/>
      <c r="O22" s="54"/>
    </row>
    <row r="23" spans="1:15" ht="18" customHeight="1">
      <c r="A23" s="55">
        <v>7</v>
      </c>
      <c r="B23" s="38" t="s">
        <v>287</v>
      </c>
      <c r="C23" s="46"/>
      <c r="D23" s="47"/>
      <c r="E23" s="48">
        <v>2002</v>
      </c>
      <c r="F23" s="48" t="s">
        <v>18</v>
      </c>
      <c r="G23" s="48" t="s">
        <v>83</v>
      </c>
      <c r="H23" s="48"/>
      <c r="I23" s="49">
        <v>86.9</v>
      </c>
      <c r="J23" s="50">
        <v>65</v>
      </c>
      <c r="K23" s="51" t="s">
        <v>19</v>
      </c>
      <c r="L23" s="51">
        <v>12</v>
      </c>
      <c r="M23" s="52" t="s">
        <v>288</v>
      </c>
      <c r="N23" s="53"/>
      <c r="O23" s="54"/>
    </row>
    <row r="24" spans="1:15" ht="18" customHeight="1">
      <c r="A24" s="55">
        <v>8</v>
      </c>
      <c r="B24" s="38" t="s">
        <v>291</v>
      </c>
      <c r="C24" s="46"/>
      <c r="D24" s="47"/>
      <c r="E24" s="48">
        <v>1978</v>
      </c>
      <c r="F24" s="48" t="s">
        <v>206</v>
      </c>
      <c r="G24" s="48" t="s">
        <v>149</v>
      </c>
      <c r="H24" s="48" t="s">
        <v>239</v>
      </c>
      <c r="I24" s="49">
        <v>93.1</v>
      </c>
      <c r="J24" s="50">
        <v>55</v>
      </c>
      <c r="K24" s="51" t="s">
        <v>521</v>
      </c>
      <c r="L24" s="51">
        <v>11</v>
      </c>
      <c r="M24" s="52" t="s">
        <v>292</v>
      </c>
      <c r="N24" s="53"/>
      <c r="O24" s="54"/>
    </row>
    <row r="25" spans="1:15" ht="18" customHeight="1">
      <c r="A25" s="55">
        <v>9</v>
      </c>
      <c r="B25" s="38" t="s">
        <v>286</v>
      </c>
      <c r="C25" s="46"/>
      <c r="D25" s="47"/>
      <c r="E25" s="48">
        <v>1999</v>
      </c>
      <c r="F25" s="48" t="s">
        <v>18</v>
      </c>
      <c r="G25" s="48" t="s">
        <v>147</v>
      </c>
      <c r="H25" s="48" t="s">
        <v>189</v>
      </c>
      <c r="I25" s="49">
        <v>91.25</v>
      </c>
      <c r="J25" s="50">
        <v>52</v>
      </c>
      <c r="K25" s="51" t="s">
        <v>521</v>
      </c>
      <c r="L25" s="51">
        <v>10</v>
      </c>
      <c r="M25" s="52" t="s">
        <v>190</v>
      </c>
      <c r="N25" s="53"/>
      <c r="O25" s="54"/>
    </row>
    <row r="26" spans="1:15" s="1" customFormat="1">
      <c r="A26" s="11"/>
      <c r="B26" s="17"/>
      <c r="C26" s="17"/>
      <c r="D26" s="17"/>
      <c r="E26" s="59"/>
      <c r="F26" s="59"/>
      <c r="G26" s="60"/>
      <c r="H26" s="60"/>
      <c r="I26" s="61"/>
      <c r="J26" s="59"/>
      <c r="K26" s="59"/>
      <c r="L26" s="60"/>
      <c r="M26" s="62"/>
      <c r="N26" s="14"/>
    </row>
    <row r="27" spans="1:15" s="1" customFormat="1">
      <c r="A27" s="11"/>
      <c r="B27" s="62"/>
      <c r="C27" s="63"/>
      <c r="D27" s="63"/>
      <c r="E27" s="64"/>
      <c r="F27" s="65"/>
      <c r="G27" s="66"/>
      <c r="H27" s="66"/>
      <c r="I27" s="61"/>
      <c r="J27" s="59"/>
      <c r="K27" s="59"/>
      <c r="L27" s="59"/>
      <c r="M27" s="18"/>
      <c r="N27" s="67"/>
    </row>
    <row r="28" spans="1:15" s="63" customFormat="1">
      <c r="A28" s="32" t="s">
        <v>32</v>
      </c>
      <c r="B28" s="17"/>
      <c r="C28" s="17"/>
      <c r="E28" s="68" t="s">
        <v>33</v>
      </c>
      <c r="I28" s="32" t="s">
        <v>34</v>
      </c>
      <c r="L28" s="17"/>
      <c r="N28" s="68" t="s">
        <v>631</v>
      </c>
    </row>
    <row r="29" spans="1:15" s="63" customFormat="1">
      <c r="A29" s="32"/>
      <c r="B29" s="17"/>
      <c r="C29" s="17"/>
      <c r="F29" s="68"/>
      <c r="I29" s="32"/>
      <c r="L29" s="17"/>
      <c r="N29" s="68" t="s">
        <v>154</v>
      </c>
    </row>
    <row r="30" spans="1:15" s="63" customFormat="1" ht="9.75" customHeight="1">
      <c r="A30" s="32"/>
      <c r="B30" s="17"/>
      <c r="C30" s="17"/>
      <c r="F30" s="68"/>
      <c r="I30" s="32"/>
      <c r="L30" s="17"/>
      <c r="N30" s="68"/>
    </row>
    <row r="31" spans="1:15" s="63" customFormat="1">
      <c r="A31" s="32" t="s">
        <v>35</v>
      </c>
      <c r="B31" s="17"/>
      <c r="C31" s="17"/>
      <c r="E31" s="68" t="s">
        <v>36</v>
      </c>
      <c r="I31" s="32" t="s">
        <v>37</v>
      </c>
      <c r="N31" s="68" t="s">
        <v>38</v>
      </c>
    </row>
    <row r="32" spans="1:15" s="1" customFormat="1">
      <c r="A32" s="72"/>
      <c r="B32" s="474"/>
      <c r="C32" s="474"/>
      <c r="D32" s="474"/>
      <c r="E32" s="60"/>
      <c r="F32" s="60"/>
      <c r="G32" s="68"/>
      <c r="H32" s="68"/>
      <c r="I32" s="69"/>
      <c r="J32" s="60"/>
      <c r="K32" s="60"/>
      <c r="L32" s="70"/>
      <c r="N32" s="68" t="s">
        <v>39</v>
      </c>
    </row>
    <row r="33" spans="1:14" s="1" customFormat="1" ht="21.75" customHeight="1">
      <c r="A33" s="11"/>
      <c r="B33" s="62"/>
      <c r="C33" s="62"/>
      <c r="D33" s="60"/>
      <c r="E33" s="60"/>
      <c r="F33" s="60"/>
      <c r="G33" s="62"/>
      <c r="H33" s="62"/>
      <c r="I33" s="69"/>
      <c r="J33" s="60"/>
      <c r="K33" s="60"/>
      <c r="L33" s="70"/>
      <c r="M33" s="62"/>
      <c r="N33" s="62"/>
    </row>
    <row r="34" spans="1:14" s="1" customFormat="1" ht="12.75">
      <c r="A34" s="18"/>
      <c r="B34" s="18"/>
      <c r="C34" s="18"/>
      <c r="D34" s="18"/>
      <c r="E34" s="18"/>
      <c r="F34" s="18"/>
      <c r="G34" s="18"/>
      <c r="H34" s="18"/>
      <c r="I34" s="18"/>
      <c r="J34" s="18"/>
      <c r="K34" s="18"/>
      <c r="L34" s="19"/>
      <c r="M34" s="18"/>
      <c r="N34" s="18"/>
    </row>
    <row r="35" spans="1:14" s="1" customFormat="1" ht="12.75">
      <c r="A35" s="18"/>
      <c r="B35" s="18"/>
      <c r="C35" s="18"/>
      <c r="D35" s="18"/>
      <c r="E35" s="18"/>
      <c r="F35" s="18"/>
      <c r="G35" s="18"/>
      <c r="H35" s="18"/>
      <c r="I35" s="18"/>
      <c r="J35" s="18"/>
      <c r="K35" s="18"/>
      <c r="L35" s="19"/>
      <c r="M35" s="18"/>
      <c r="N35" s="18"/>
    </row>
    <row r="36" spans="1:14" s="1" customFormat="1" ht="15.75">
      <c r="A36" s="21"/>
      <c r="B36" s="21"/>
      <c r="C36" s="21"/>
      <c r="D36" s="21"/>
      <c r="E36" s="21"/>
      <c r="F36" s="21"/>
      <c r="G36" s="21"/>
      <c r="H36" s="21"/>
      <c r="I36" s="21"/>
      <c r="J36" s="21"/>
      <c r="K36" s="21"/>
      <c r="L36" s="3"/>
      <c r="M36" s="21"/>
      <c r="N36" s="21"/>
    </row>
    <row r="37" spans="1:14" s="1" customFormat="1" ht="15.75">
      <c r="A37" s="21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3"/>
      <c r="M37" s="21"/>
      <c r="N37" s="21"/>
    </row>
    <row r="38" spans="1:14" s="1" customFormat="1" ht="15.75">
      <c r="A38" s="21"/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3"/>
      <c r="M38" s="21"/>
      <c r="N38" s="21"/>
    </row>
  </sheetData>
  <mergeCells count="28">
    <mergeCell ref="M15:O16"/>
    <mergeCell ref="F15:F16"/>
    <mergeCell ref="K15:K16"/>
    <mergeCell ref="G15:G16"/>
    <mergeCell ref="H15:H16"/>
    <mergeCell ref="I15:I16"/>
    <mergeCell ref="J15:J16"/>
    <mergeCell ref="D9:L9"/>
    <mergeCell ref="M8:O8"/>
    <mergeCell ref="A8:C9"/>
    <mergeCell ref="B32:D32"/>
    <mergeCell ref="D6:L6"/>
    <mergeCell ref="A10:C10"/>
    <mergeCell ref="M10:O11"/>
    <mergeCell ref="A7:C7"/>
    <mergeCell ref="D8:L8"/>
    <mergeCell ref="D10:L10"/>
    <mergeCell ref="A15:A16"/>
    <mergeCell ref="D7:L7"/>
    <mergeCell ref="M9:O9"/>
    <mergeCell ref="E15:E16"/>
    <mergeCell ref="B15:D16"/>
    <mergeCell ref="L15:L16"/>
    <mergeCell ref="A1:O1"/>
    <mergeCell ref="A2:O2"/>
    <mergeCell ref="A3:O3"/>
    <mergeCell ref="A4:O4"/>
    <mergeCell ref="A6:C6"/>
  </mergeCells>
  <pageMargins left="0.25" right="0.25" top="0.75" bottom="0.75" header="0.3" footer="0.3"/>
  <pageSetup paperSize="9" scale="77" orientation="landscape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V42"/>
  <sheetViews>
    <sheetView topLeftCell="A13" workbookViewId="0">
      <selection activeCell="G43" sqref="G43"/>
    </sheetView>
  </sheetViews>
  <sheetFormatPr defaultColWidth="9" defaultRowHeight="15"/>
  <cols>
    <col min="1" max="1" width="6" style="1" customWidth="1"/>
    <col min="2" max="2" width="11.42578125" style="1" customWidth="1"/>
    <col min="3" max="3" width="16.85546875" style="1" customWidth="1"/>
    <col min="4" max="4" width="9.85546875" style="1" customWidth="1"/>
    <col min="5" max="5" width="10.42578125" style="1" customWidth="1"/>
    <col min="6" max="6" width="9.7109375" style="1" customWidth="1"/>
    <col min="7" max="7" width="26.140625" style="1" customWidth="1"/>
    <col min="8" max="8" width="25.28515625" style="1" customWidth="1"/>
    <col min="9" max="9" width="7.42578125" style="1" customWidth="1"/>
    <col min="10" max="10" width="8" style="1" customWidth="1"/>
    <col min="11" max="11" width="7.85546875" style="1" customWidth="1"/>
    <col min="12" max="12" width="7.5703125" style="2" customWidth="1"/>
    <col min="13" max="13" width="12" style="1" customWidth="1"/>
    <col min="14" max="14" width="13.140625" style="1" customWidth="1"/>
    <col min="15" max="15" width="14" style="1" customWidth="1"/>
    <col min="16" max="256" width="9.140625" style="1" customWidth="1"/>
  </cols>
  <sheetData>
    <row r="1" spans="1:15" ht="18.75" customHeight="1">
      <c r="A1" s="471" t="s">
        <v>0</v>
      </c>
      <c r="B1" s="471"/>
      <c r="C1" s="471"/>
      <c r="D1" s="471"/>
      <c r="E1" s="471"/>
      <c r="F1" s="471"/>
      <c r="G1" s="471"/>
      <c r="H1" s="471"/>
      <c r="I1" s="471"/>
      <c r="J1" s="471"/>
      <c r="K1" s="471"/>
      <c r="L1" s="471"/>
      <c r="M1" s="471"/>
      <c r="N1" s="471"/>
      <c r="O1" s="471"/>
    </row>
    <row r="2" spans="1:15" ht="18.75" customHeight="1">
      <c r="A2" s="471" t="s">
        <v>8</v>
      </c>
      <c r="B2" s="471"/>
      <c r="C2" s="471"/>
      <c r="D2" s="471"/>
      <c r="E2" s="471"/>
      <c r="F2" s="471"/>
      <c r="G2" s="471"/>
      <c r="H2" s="471"/>
      <c r="I2" s="471"/>
      <c r="J2" s="471"/>
      <c r="K2" s="471"/>
      <c r="L2" s="471"/>
      <c r="M2" s="471"/>
      <c r="N2" s="471"/>
      <c r="O2" s="471"/>
    </row>
    <row r="3" spans="1:15" ht="18.75" customHeight="1">
      <c r="A3" s="471" t="s">
        <v>2</v>
      </c>
      <c r="B3" s="471"/>
      <c r="C3" s="471"/>
      <c r="D3" s="471"/>
      <c r="E3" s="471"/>
      <c r="F3" s="471"/>
      <c r="G3" s="471"/>
      <c r="H3" s="471"/>
      <c r="I3" s="471"/>
      <c r="J3" s="471"/>
      <c r="K3" s="471"/>
      <c r="L3" s="471"/>
      <c r="M3" s="471"/>
      <c r="N3" s="471"/>
      <c r="O3" s="471"/>
    </row>
    <row r="4" spans="1:15" s="1" customFormat="1" ht="18" customHeight="1">
      <c r="A4" s="471" t="s">
        <v>3</v>
      </c>
      <c r="B4" s="471"/>
      <c r="C4" s="471"/>
      <c r="D4" s="471"/>
      <c r="E4" s="471"/>
      <c r="F4" s="471"/>
      <c r="G4" s="471"/>
      <c r="H4" s="471"/>
      <c r="I4" s="471"/>
      <c r="J4" s="471"/>
      <c r="K4" s="471"/>
      <c r="L4" s="471"/>
      <c r="M4" s="471"/>
      <c r="N4" s="471"/>
      <c r="O4" s="471"/>
    </row>
    <row r="5" spans="1:15" s="1" customFormat="1" ht="7.5" customHeight="1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</row>
    <row r="6" spans="1:15" s="1" customFormat="1" ht="18" customHeight="1">
      <c r="A6" s="462" t="s">
        <v>6</v>
      </c>
      <c r="B6" s="462"/>
      <c r="C6" s="462"/>
      <c r="D6" s="465" t="s">
        <v>9</v>
      </c>
      <c r="E6" s="465"/>
      <c r="F6" s="465"/>
      <c r="G6" s="465"/>
      <c r="H6" s="465"/>
      <c r="I6" s="465"/>
      <c r="J6" s="465"/>
      <c r="K6" s="465"/>
      <c r="L6" s="465"/>
      <c r="M6" s="4"/>
      <c r="N6" s="4"/>
      <c r="O6" s="4"/>
    </row>
    <row r="7" spans="1:15" s="1" customFormat="1" ht="18" customHeight="1">
      <c r="A7" s="476" t="s">
        <v>7</v>
      </c>
      <c r="B7" s="476"/>
      <c r="C7" s="476"/>
      <c r="D7" s="465" t="s">
        <v>4</v>
      </c>
      <c r="E7" s="465"/>
      <c r="F7" s="465"/>
      <c r="G7" s="465"/>
      <c r="H7" s="465"/>
      <c r="I7" s="465"/>
      <c r="J7" s="465"/>
      <c r="K7" s="465"/>
      <c r="L7" s="465"/>
    </row>
    <row r="8" spans="1:15" s="1" customFormat="1" ht="18" customHeight="1">
      <c r="A8" s="481" t="s">
        <v>10</v>
      </c>
      <c r="B8" s="481"/>
      <c r="C8" s="481"/>
      <c r="D8" s="465" t="s">
        <v>5</v>
      </c>
      <c r="E8" s="465"/>
      <c r="F8" s="465"/>
      <c r="G8" s="465"/>
      <c r="H8" s="465"/>
      <c r="I8" s="465"/>
      <c r="J8" s="465"/>
      <c r="K8" s="465"/>
      <c r="L8" s="465"/>
      <c r="M8" s="472" t="s">
        <v>11</v>
      </c>
      <c r="N8" s="472"/>
      <c r="O8" s="472"/>
    </row>
    <row r="9" spans="1:15" s="1" customFormat="1" ht="18" customHeight="1">
      <c r="A9" s="481"/>
      <c r="B9" s="481"/>
      <c r="C9" s="481"/>
      <c r="D9" s="465" t="s">
        <v>12</v>
      </c>
      <c r="E9" s="465"/>
      <c r="F9" s="465"/>
      <c r="G9" s="465"/>
      <c r="H9" s="465"/>
      <c r="I9" s="465"/>
      <c r="J9" s="465"/>
      <c r="K9" s="465"/>
      <c r="L9" s="465"/>
      <c r="M9" s="472" t="s">
        <v>13</v>
      </c>
      <c r="N9" s="472"/>
      <c r="O9" s="472"/>
    </row>
    <row r="10" spans="1:15" s="1" customFormat="1" ht="18" customHeight="1">
      <c r="A10" s="482"/>
      <c r="B10" s="483"/>
      <c r="C10" s="484"/>
      <c r="D10" s="465" t="s">
        <v>45</v>
      </c>
      <c r="E10" s="465"/>
      <c r="F10" s="465"/>
      <c r="G10" s="465"/>
      <c r="H10" s="465"/>
      <c r="I10" s="465"/>
      <c r="J10" s="465"/>
      <c r="K10" s="465"/>
      <c r="L10" s="465"/>
      <c r="M10" s="473" t="s">
        <v>15</v>
      </c>
      <c r="N10" s="473"/>
      <c r="O10" s="473"/>
    </row>
    <row r="11" spans="1:15" s="1" customFormat="1" ht="7.5" customHeight="1">
      <c r="A11" s="35"/>
      <c r="B11" s="36"/>
      <c r="C11" s="37"/>
      <c r="D11" s="12"/>
      <c r="E11" s="13"/>
      <c r="F11" s="13"/>
      <c r="G11" s="13"/>
      <c r="H11" s="13"/>
      <c r="I11" s="13"/>
      <c r="J11" s="13"/>
      <c r="K11" s="13"/>
      <c r="L11" s="13"/>
      <c r="M11" s="473"/>
      <c r="N11" s="473"/>
      <c r="O11" s="473"/>
    </row>
    <row r="12" spans="1:15" s="1" customFormat="1" ht="18" customHeight="1">
      <c r="A12" s="38" t="s">
        <v>16</v>
      </c>
      <c r="B12" s="39"/>
      <c r="C12" s="40"/>
      <c r="D12" s="71">
        <v>48</v>
      </c>
      <c r="E12" s="6"/>
      <c r="F12" s="6"/>
      <c r="G12" s="6"/>
      <c r="H12" s="6"/>
      <c r="I12" s="6"/>
      <c r="J12" s="6"/>
      <c r="K12" s="6"/>
      <c r="L12" s="6"/>
      <c r="M12" s="42" t="s">
        <v>17</v>
      </c>
      <c r="N12" s="42" t="s">
        <v>18</v>
      </c>
      <c r="O12" s="42" t="s">
        <v>19</v>
      </c>
    </row>
    <row r="13" spans="1:15" s="1" customFormat="1" ht="18" customHeight="1">
      <c r="A13" s="43" t="s">
        <v>20</v>
      </c>
      <c r="B13" s="39"/>
      <c r="C13" s="40"/>
      <c r="D13" s="55">
        <v>326</v>
      </c>
      <c r="E13" s="6"/>
      <c r="F13" s="6"/>
      <c r="G13" s="6"/>
      <c r="H13" s="6"/>
      <c r="I13" s="6"/>
      <c r="J13" s="6"/>
      <c r="K13" s="6"/>
      <c r="L13" s="6"/>
      <c r="M13" s="42">
        <v>88</v>
      </c>
      <c r="N13" s="42">
        <v>75</v>
      </c>
      <c r="O13" s="42">
        <v>62</v>
      </c>
    </row>
    <row r="14" spans="1:15" s="1" customFormat="1" ht="7.5" customHeight="1">
      <c r="A14" s="18"/>
      <c r="B14" s="18"/>
      <c r="C14" s="18"/>
      <c r="D14" s="18"/>
      <c r="E14" s="18"/>
      <c r="F14" s="18"/>
      <c r="G14" s="18"/>
      <c r="H14" s="18"/>
      <c r="I14" s="18"/>
      <c r="J14" s="18"/>
      <c r="K14" s="18"/>
      <c r="L14" s="19"/>
      <c r="M14" s="18"/>
      <c r="N14" s="18"/>
    </row>
    <row r="15" spans="1:15" s="1" customFormat="1" ht="15" customHeight="1">
      <c r="A15" s="477" t="s">
        <v>21</v>
      </c>
      <c r="B15" s="478" t="s">
        <v>22</v>
      </c>
      <c r="C15" s="478"/>
      <c r="D15" s="478"/>
      <c r="E15" s="478" t="s">
        <v>23</v>
      </c>
      <c r="F15" s="478" t="s">
        <v>24</v>
      </c>
      <c r="G15" s="478" t="s">
        <v>25</v>
      </c>
      <c r="H15" s="478" t="s">
        <v>26</v>
      </c>
      <c r="I15" s="478" t="s">
        <v>27</v>
      </c>
      <c r="J15" s="478" t="s">
        <v>676</v>
      </c>
      <c r="K15" s="478" t="s">
        <v>29</v>
      </c>
      <c r="L15" s="477" t="s">
        <v>30</v>
      </c>
      <c r="M15" s="478" t="s">
        <v>31</v>
      </c>
      <c r="N15" s="478"/>
      <c r="O15" s="478"/>
    </row>
    <row r="16" spans="1:15" s="1" customFormat="1" ht="12.75">
      <c r="A16" s="477"/>
      <c r="B16" s="478"/>
      <c r="C16" s="478"/>
      <c r="D16" s="478"/>
      <c r="E16" s="478"/>
      <c r="F16" s="478"/>
      <c r="G16" s="478"/>
      <c r="H16" s="478"/>
      <c r="I16" s="478"/>
      <c r="J16" s="478"/>
      <c r="K16" s="478"/>
      <c r="L16" s="477"/>
      <c r="M16" s="478"/>
      <c r="N16" s="478"/>
      <c r="O16" s="478"/>
    </row>
    <row r="17" spans="1:15" ht="18" customHeight="1">
      <c r="A17" s="45">
        <v>1</v>
      </c>
      <c r="B17" s="38" t="s">
        <v>298</v>
      </c>
      <c r="C17" s="46"/>
      <c r="D17" s="47"/>
      <c r="E17" s="48">
        <v>1996</v>
      </c>
      <c r="F17" s="48" t="s">
        <v>17</v>
      </c>
      <c r="G17" s="48" t="s">
        <v>154</v>
      </c>
      <c r="H17" s="48"/>
      <c r="I17" s="49">
        <v>102.55</v>
      </c>
      <c r="J17" s="74">
        <v>90</v>
      </c>
      <c r="K17" s="51" t="s">
        <v>17</v>
      </c>
      <c r="L17" s="51">
        <v>20</v>
      </c>
      <c r="M17" s="73" t="s">
        <v>299</v>
      </c>
      <c r="N17" s="53"/>
      <c r="O17" s="54"/>
    </row>
    <row r="18" spans="1:15" ht="18" customHeight="1">
      <c r="A18" s="45">
        <v>2</v>
      </c>
      <c r="B18" s="38" t="s">
        <v>307</v>
      </c>
      <c r="C18" s="46"/>
      <c r="D18" s="47"/>
      <c r="E18" s="48">
        <v>1989</v>
      </c>
      <c r="F18" s="48" t="s">
        <v>17</v>
      </c>
      <c r="G18" s="48" t="s">
        <v>152</v>
      </c>
      <c r="H18" s="48"/>
      <c r="I18" s="49">
        <v>116.35</v>
      </c>
      <c r="J18" s="50">
        <v>81</v>
      </c>
      <c r="K18" s="51" t="s">
        <v>18</v>
      </c>
      <c r="L18" s="51">
        <v>18</v>
      </c>
      <c r="M18" s="52" t="s">
        <v>308</v>
      </c>
      <c r="N18" s="53"/>
      <c r="O18" s="54"/>
    </row>
    <row r="19" spans="1:15" ht="18" customHeight="1">
      <c r="A19" s="45">
        <v>3</v>
      </c>
      <c r="B19" s="38" t="s">
        <v>316</v>
      </c>
      <c r="C19" s="46"/>
      <c r="D19" s="47"/>
      <c r="E19" s="48">
        <v>1990</v>
      </c>
      <c r="F19" s="48" t="s">
        <v>18</v>
      </c>
      <c r="G19" s="48" t="s">
        <v>85</v>
      </c>
      <c r="H19" s="48" t="s">
        <v>172</v>
      </c>
      <c r="I19" s="49">
        <v>95.1</v>
      </c>
      <c r="J19" s="50">
        <v>80</v>
      </c>
      <c r="K19" s="51" t="s">
        <v>18</v>
      </c>
      <c r="L19" s="51">
        <v>16</v>
      </c>
      <c r="M19" s="52" t="s">
        <v>201</v>
      </c>
      <c r="N19" s="53"/>
      <c r="O19" s="54"/>
    </row>
    <row r="20" spans="1:15" ht="18" customHeight="1">
      <c r="A20" s="45">
        <v>4</v>
      </c>
      <c r="B20" s="38" t="s">
        <v>300</v>
      </c>
      <c r="C20" s="46"/>
      <c r="D20" s="47"/>
      <c r="E20" s="48">
        <v>2003</v>
      </c>
      <c r="F20" s="48" t="s">
        <v>18</v>
      </c>
      <c r="G20" s="48" t="s">
        <v>149</v>
      </c>
      <c r="H20" s="48"/>
      <c r="I20" s="49">
        <v>112.65</v>
      </c>
      <c r="J20" s="50">
        <v>75</v>
      </c>
      <c r="K20" s="51" t="s">
        <v>18</v>
      </c>
      <c r="L20" s="51">
        <v>15</v>
      </c>
      <c r="M20" s="52" t="s">
        <v>301</v>
      </c>
      <c r="N20" s="53"/>
      <c r="O20" s="54"/>
    </row>
    <row r="21" spans="1:15" ht="18" customHeight="1">
      <c r="A21" s="45">
        <v>5</v>
      </c>
      <c r="B21" s="38" t="s">
        <v>302</v>
      </c>
      <c r="C21" s="46"/>
      <c r="D21" s="47"/>
      <c r="E21" s="48">
        <v>1992</v>
      </c>
      <c r="F21" s="48" t="s">
        <v>18</v>
      </c>
      <c r="G21" s="48" t="s">
        <v>91</v>
      </c>
      <c r="H21" s="48" t="s">
        <v>303</v>
      </c>
      <c r="I21" s="49">
        <v>104.7</v>
      </c>
      <c r="J21" s="50">
        <v>71</v>
      </c>
      <c r="K21" s="51" t="s">
        <v>19</v>
      </c>
      <c r="L21" s="51">
        <v>14</v>
      </c>
      <c r="M21" s="52" t="s">
        <v>265</v>
      </c>
      <c r="N21" s="53"/>
      <c r="O21" s="54"/>
    </row>
    <row r="22" spans="1:15" ht="18" customHeight="1">
      <c r="A22" s="45">
        <v>6</v>
      </c>
      <c r="B22" s="38" t="s">
        <v>309</v>
      </c>
      <c r="C22" s="46"/>
      <c r="D22" s="47"/>
      <c r="E22" s="48">
        <v>1987</v>
      </c>
      <c r="F22" s="48" t="s">
        <v>206</v>
      </c>
      <c r="G22" s="48" t="s">
        <v>51</v>
      </c>
      <c r="H22" s="58" t="s">
        <v>175</v>
      </c>
      <c r="I22" s="49">
        <v>109.75</v>
      </c>
      <c r="J22" s="50">
        <v>64</v>
      </c>
      <c r="K22" s="51" t="s">
        <v>19</v>
      </c>
      <c r="L22" s="51">
        <v>13</v>
      </c>
      <c r="M22" s="52" t="s">
        <v>310</v>
      </c>
      <c r="N22" s="53"/>
      <c r="O22" s="54"/>
    </row>
    <row r="23" spans="1:15" ht="18" customHeight="1">
      <c r="A23" s="45">
        <v>7</v>
      </c>
      <c r="B23" s="38" t="s">
        <v>311</v>
      </c>
      <c r="C23" s="46"/>
      <c r="D23" s="47"/>
      <c r="E23" s="48">
        <v>1993</v>
      </c>
      <c r="F23" s="48" t="s">
        <v>18</v>
      </c>
      <c r="G23" s="48" t="s">
        <v>121</v>
      </c>
      <c r="H23" s="48"/>
      <c r="I23" s="49">
        <v>111.3</v>
      </c>
      <c r="J23" s="50">
        <v>64</v>
      </c>
      <c r="K23" s="51" t="s">
        <v>19</v>
      </c>
      <c r="L23" s="51">
        <v>12</v>
      </c>
      <c r="M23" s="73" t="s">
        <v>312</v>
      </c>
      <c r="N23" s="53"/>
      <c r="O23" s="54"/>
    </row>
    <row r="24" spans="1:15" ht="18" customHeight="1">
      <c r="A24" s="45">
        <v>8</v>
      </c>
      <c r="B24" s="38" t="s">
        <v>313</v>
      </c>
      <c r="C24" s="46"/>
      <c r="D24" s="47"/>
      <c r="E24" s="48">
        <v>1989</v>
      </c>
      <c r="F24" s="48" t="s">
        <v>19</v>
      </c>
      <c r="G24" s="48" t="s">
        <v>81</v>
      </c>
      <c r="H24" s="58" t="s">
        <v>314</v>
      </c>
      <c r="I24" s="49">
        <v>114.8</v>
      </c>
      <c r="J24" s="50">
        <v>61</v>
      </c>
      <c r="K24" s="51" t="s">
        <v>521</v>
      </c>
      <c r="L24" s="51">
        <v>11</v>
      </c>
      <c r="M24" s="52" t="s">
        <v>315</v>
      </c>
      <c r="N24" s="53"/>
      <c r="O24" s="54"/>
    </row>
    <row r="25" spans="1:15" ht="18" customHeight="1">
      <c r="A25" s="45">
        <v>9</v>
      </c>
      <c r="B25" s="38" t="s">
        <v>323</v>
      </c>
      <c r="C25" s="46"/>
      <c r="D25" s="47"/>
      <c r="E25" s="48">
        <v>2006</v>
      </c>
      <c r="F25" s="48" t="s">
        <v>19</v>
      </c>
      <c r="G25" s="48" t="s">
        <v>75</v>
      </c>
      <c r="H25" s="48"/>
      <c r="I25" s="49">
        <v>108.75</v>
      </c>
      <c r="J25" s="50">
        <v>58</v>
      </c>
      <c r="K25" s="51" t="s">
        <v>521</v>
      </c>
      <c r="L25" s="51">
        <v>10</v>
      </c>
      <c r="M25" s="52" t="s">
        <v>324</v>
      </c>
      <c r="N25" s="53"/>
      <c r="O25" s="54"/>
    </row>
    <row r="26" spans="1:15" ht="18" customHeight="1">
      <c r="A26" s="45">
        <v>10</v>
      </c>
      <c r="B26" s="38" t="s">
        <v>319</v>
      </c>
      <c r="C26" s="46"/>
      <c r="D26" s="47"/>
      <c r="E26" s="48">
        <v>1993</v>
      </c>
      <c r="F26" s="48" t="s">
        <v>19</v>
      </c>
      <c r="G26" s="48" t="s">
        <v>152</v>
      </c>
      <c r="H26" s="48"/>
      <c r="I26" s="49">
        <v>98.75</v>
      </c>
      <c r="J26" s="50">
        <v>53</v>
      </c>
      <c r="K26" s="51" t="s">
        <v>521</v>
      </c>
      <c r="L26" s="51">
        <v>9</v>
      </c>
      <c r="M26" s="52" t="s">
        <v>320</v>
      </c>
      <c r="N26" s="53"/>
      <c r="O26" s="54"/>
    </row>
    <row r="27" spans="1:15" ht="18" customHeight="1">
      <c r="A27" s="45">
        <v>11</v>
      </c>
      <c r="B27" s="38" t="s">
        <v>317</v>
      </c>
      <c r="C27" s="46"/>
      <c r="D27" s="47"/>
      <c r="E27" s="48">
        <v>1985</v>
      </c>
      <c r="F27" s="48" t="s">
        <v>18</v>
      </c>
      <c r="G27" s="48" t="s">
        <v>80</v>
      </c>
      <c r="H27" s="48"/>
      <c r="I27" s="49">
        <v>101.85</v>
      </c>
      <c r="J27" s="50">
        <v>41</v>
      </c>
      <c r="K27" s="51" t="s">
        <v>521</v>
      </c>
      <c r="L27" s="51">
        <v>8</v>
      </c>
      <c r="M27" s="52" t="s">
        <v>318</v>
      </c>
      <c r="N27" s="53"/>
      <c r="O27" s="54"/>
    </row>
    <row r="28" spans="1:15" ht="18" customHeight="1">
      <c r="A28" s="45">
        <v>12</v>
      </c>
      <c r="B28" s="38" t="s">
        <v>304</v>
      </c>
      <c r="C28" s="46"/>
      <c r="D28" s="47"/>
      <c r="E28" s="48">
        <v>1982</v>
      </c>
      <c r="F28" s="48" t="s">
        <v>206</v>
      </c>
      <c r="G28" s="48" t="s">
        <v>280</v>
      </c>
      <c r="H28" s="48" t="s">
        <v>305</v>
      </c>
      <c r="I28" s="49">
        <v>113.05</v>
      </c>
      <c r="J28" s="50">
        <v>32</v>
      </c>
      <c r="K28" s="51" t="s">
        <v>521</v>
      </c>
      <c r="L28" s="51">
        <v>7</v>
      </c>
      <c r="M28" s="52" t="s">
        <v>306</v>
      </c>
      <c r="N28" s="53"/>
      <c r="O28" s="54"/>
    </row>
    <row r="29" spans="1:15" ht="18" customHeight="1">
      <c r="A29" s="45">
        <v>13</v>
      </c>
      <c r="B29" s="38" t="s">
        <v>321</v>
      </c>
      <c r="C29" s="46"/>
      <c r="D29" s="47"/>
      <c r="E29" s="48">
        <v>1980</v>
      </c>
      <c r="F29" s="48" t="s">
        <v>19</v>
      </c>
      <c r="G29" s="48" t="s">
        <v>148</v>
      </c>
      <c r="H29" s="48" t="s">
        <v>322</v>
      </c>
      <c r="I29" s="49">
        <v>108.65</v>
      </c>
      <c r="J29" s="50">
        <v>31</v>
      </c>
      <c r="K29" s="51" t="s">
        <v>521</v>
      </c>
      <c r="L29" s="51">
        <v>6</v>
      </c>
      <c r="M29" s="52" t="s">
        <v>180</v>
      </c>
      <c r="N29" s="53"/>
      <c r="O29" s="54"/>
    </row>
    <row r="30" spans="1:15" s="1" customFormat="1">
      <c r="A30" s="11"/>
      <c r="B30" s="17"/>
      <c r="C30" s="17"/>
      <c r="D30" s="17"/>
      <c r="E30" s="59"/>
      <c r="F30" s="59"/>
      <c r="G30" s="60"/>
      <c r="H30" s="60"/>
      <c r="I30" s="61"/>
      <c r="J30" s="59"/>
      <c r="K30" s="59"/>
      <c r="L30" s="60"/>
      <c r="M30" s="62"/>
      <c r="N30" s="14"/>
    </row>
    <row r="31" spans="1:15" s="1" customFormat="1">
      <c r="A31" s="11"/>
      <c r="B31" s="62"/>
      <c r="C31" s="63"/>
      <c r="D31" s="63"/>
      <c r="E31" s="64"/>
      <c r="F31" s="65"/>
      <c r="G31" s="66"/>
      <c r="H31" s="66"/>
      <c r="I31" s="61"/>
      <c r="J31" s="59"/>
      <c r="K31" s="59"/>
      <c r="L31" s="59"/>
      <c r="M31" s="18"/>
      <c r="N31" s="67"/>
    </row>
    <row r="32" spans="1:15" s="63" customFormat="1">
      <c r="A32" s="32" t="s">
        <v>32</v>
      </c>
      <c r="B32" s="17"/>
      <c r="C32" s="17"/>
      <c r="E32" s="68" t="s">
        <v>33</v>
      </c>
      <c r="I32" s="32" t="s">
        <v>34</v>
      </c>
      <c r="L32" s="17"/>
      <c r="N32" s="68" t="s">
        <v>631</v>
      </c>
    </row>
    <row r="33" spans="1:14" s="63" customFormat="1">
      <c r="A33" s="32"/>
      <c r="B33" s="17"/>
      <c r="C33" s="17"/>
      <c r="F33" s="68"/>
      <c r="I33" s="32"/>
      <c r="L33" s="17"/>
      <c r="N33" s="68" t="s">
        <v>154</v>
      </c>
    </row>
    <row r="34" spans="1:14" s="63" customFormat="1" ht="9.75" customHeight="1">
      <c r="A34" s="32"/>
      <c r="B34" s="17"/>
      <c r="C34" s="17"/>
      <c r="F34" s="68"/>
      <c r="I34" s="32"/>
      <c r="L34" s="17"/>
      <c r="N34" s="68"/>
    </row>
    <row r="35" spans="1:14" s="63" customFormat="1">
      <c r="A35" s="32" t="s">
        <v>35</v>
      </c>
      <c r="B35" s="17"/>
      <c r="C35" s="17"/>
      <c r="E35" s="68" t="s">
        <v>36</v>
      </c>
      <c r="I35" s="32" t="s">
        <v>37</v>
      </c>
      <c r="N35" s="68" t="s">
        <v>38</v>
      </c>
    </row>
    <row r="36" spans="1:14" s="1" customFormat="1">
      <c r="A36" s="72"/>
      <c r="B36" s="474"/>
      <c r="C36" s="474"/>
      <c r="D36" s="474"/>
      <c r="E36" s="60"/>
      <c r="F36" s="60"/>
      <c r="G36" s="68"/>
      <c r="H36" s="68"/>
      <c r="I36" s="69"/>
      <c r="J36" s="60"/>
      <c r="K36" s="60"/>
      <c r="L36" s="70"/>
      <c r="N36" s="68" t="s">
        <v>39</v>
      </c>
    </row>
    <row r="37" spans="1:14" s="1" customFormat="1" ht="21.75" customHeight="1">
      <c r="A37" s="11"/>
      <c r="B37" s="62"/>
      <c r="C37" s="62"/>
      <c r="D37" s="60"/>
      <c r="E37" s="60"/>
      <c r="F37" s="60"/>
      <c r="G37" s="62"/>
      <c r="H37" s="62"/>
      <c r="I37" s="69"/>
      <c r="J37" s="60"/>
      <c r="K37" s="60"/>
      <c r="L37" s="70"/>
      <c r="M37" s="62"/>
      <c r="N37" s="62"/>
    </row>
    <row r="38" spans="1:14" s="1" customFormat="1" ht="12.75">
      <c r="A38" s="18"/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9"/>
      <c r="M38" s="18"/>
      <c r="N38" s="18"/>
    </row>
    <row r="39" spans="1:14" s="1" customFormat="1" ht="12.75">
      <c r="A39" s="18"/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9"/>
      <c r="M39" s="18"/>
      <c r="N39" s="18"/>
    </row>
    <row r="40" spans="1:14" s="1" customFormat="1" ht="15.75">
      <c r="A40" s="21"/>
      <c r="B40" s="21"/>
      <c r="C40" s="21"/>
      <c r="D40" s="21"/>
      <c r="E40" s="21"/>
      <c r="F40" s="21"/>
      <c r="G40" s="21"/>
      <c r="H40" s="21"/>
      <c r="I40" s="21"/>
      <c r="J40" s="21"/>
      <c r="K40" s="21"/>
      <c r="L40" s="3"/>
      <c r="M40" s="21"/>
      <c r="N40" s="21"/>
    </row>
    <row r="41" spans="1:14" s="1" customFormat="1" ht="15.75">
      <c r="A41" s="21"/>
      <c r="B41" s="21"/>
      <c r="C41" s="21"/>
      <c r="D41" s="21"/>
      <c r="E41" s="21"/>
      <c r="F41" s="21"/>
      <c r="G41" s="21"/>
      <c r="H41" s="21"/>
      <c r="I41" s="21"/>
      <c r="J41" s="21"/>
      <c r="K41" s="21"/>
      <c r="L41" s="3"/>
      <c r="M41" s="21"/>
      <c r="N41" s="21"/>
    </row>
    <row r="42" spans="1:14" s="1" customFormat="1" ht="15.75">
      <c r="A42" s="21"/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3"/>
      <c r="M42" s="21"/>
      <c r="N42" s="21"/>
    </row>
  </sheetData>
  <mergeCells count="28">
    <mergeCell ref="M15:O16"/>
    <mergeCell ref="F15:F16"/>
    <mergeCell ref="K15:K16"/>
    <mergeCell ref="G15:G16"/>
    <mergeCell ref="H15:H16"/>
    <mergeCell ref="I15:I16"/>
    <mergeCell ref="J15:J16"/>
    <mergeCell ref="D9:L9"/>
    <mergeCell ref="M8:O8"/>
    <mergeCell ref="A8:C9"/>
    <mergeCell ref="B36:D36"/>
    <mergeCell ref="D6:L6"/>
    <mergeCell ref="A10:C10"/>
    <mergeCell ref="M10:O11"/>
    <mergeCell ref="A7:C7"/>
    <mergeCell ref="D8:L8"/>
    <mergeCell ref="D10:L10"/>
    <mergeCell ref="A15:A16"/>
    <mergeCell ref="D7:L7"/>
    <mergeCell ref="M9:O9"/>
    <mergeCell ref="E15:E16"/>
    <mergeCell ref="B15:D16"/>
    <mergeCell ref="L15:L16"/>
    <mergeCell ref="A1:O1"/>
    <mergeCell ref="A2:O2"/>
    <mergeCell ref="A3:O3"/>
    <mergeCell ref="A4:O4"/>
    <mergeCell ref="A6:C6"/>
  </mergeCells>
  <pageMargins left="0.25" right="0.25" top="0.75" bottom="0.75" header="0.3" footer="0.3"/>
  <pageSetup paperSize="9" scale="77" orientation="landscape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>
  <sheetPr>
    <tabColor rgb="FFE6B9B8"/>
    <pageSetUpPr fitToPage="1"/>
  </sheetPr>
  <dimension ref="A1:IV37"/>
  <sheetViews>
    <sheetView zoomScale="85" workbookViewId="0">
      <selection activeCell="N27" sqref="N27:N31"/>
    </sheetView>
  </sheetViews>
  <sheetFormatPr defaultColWidth="9" defaultRowHeight="15"/>
  <cols>
    <col min="1" max="1" width="5" style="1" customWidth="1"/>
    <col min="2" max="2" width="11.42578125" style="1" customWidth="1"/>
    <col min="3" max="3" width="16.85546875" style="1" customWidth="1"/>
    <col min="4" max="4" width="9.85546875" style="1" customWidth="1"/>
    <col min="5" max="5" width="10.42578125" style="1" customWidth="1"/>
    <col min="6" max="6" width="9.7109375" style="1" customWidth="1"/>
    <col min="7" max="8" width="26.85546875" style="1" customWidth="1"/>
    <col min="9" max="9" width="7.42578125" style="1" customWidth="1"/>
    <col min="10" max="10" width="8" style="1" customWidth="1"/>
    <col min="11" max="11" width="8.85546875" style="1" customWidth="1"/>
    <col min="12" max="12" width="7.5703125" style="2" customWidth="1"/>
    <col min="13" max="13" width="12" style="1" customWidth="1"/>
    <col min="14" max="14" width="11.85546875" style="1" customWidth="1"/>
    <col min="15" max="15" width="18.85546875" style="1" customWidth="1"/>
    <col min="16" max="256" width="9.140625" style="1" customWidth="1"/>
  </cols>
  <sheetData>
    <row r="1" spans="1:15" ht="18.75" customHeight="1">
      <c r="A1" s="471" t="s">
        <v>0</v>
      </c>
      <c r="B1" s="471"/>
      <c r="C1" s="471"/>
      <c r="D1" s="471"/>
      <c r="E1" s="471"/>
      <c r="F1" s="471"/>
      <c r="G1" s="471"/>
      <c r="H1" s="471"/>
      <c r="I1" s="471"/>
      <c r="J1" s="471"/>
      <c r="K1" s="471"/>
      <c r="L1" s="471"/>
      <c r="M1" s="471"/>
      <c r="N1" s="471"/>
      <c r="O1" s="471"/>
    </row>
    <row r="2" spans="1:15" ht="18.75" customHeight="1">
      <c r="A2" s="471" t="s">
        <v>8</v>
      </c>
      <c r="B2" s="471"/>
      <c r="C2" s="471"/>
      <c r="D2" s="471"/>
      <c r="E2" s="471"/>
      <c r="F2" s="471"/>
      <c r="G2" s="471"/>
      <c r="H2" s="471"/>
      <c r="I2" s="471"/>
      <c r="J2" s="471"/>
      <c r="K2" s="471"/>
      <c r="L2" s="471"/>
      <c r="M2" s="471"/>
      <c r="N2" s="471"/>
      <c r="O2" s="471"/>
    </row>
    <row r="3" spans="1:15" ht="18.75" customHeight="1">
      <c r="A3" s="471" t="s">
        <v>2</v>
      </c>
      <c r="B3" s="471"/>
      <c r="C3" s="471"/>
      <c r="D3" s="471"/>
      <c r="E3" s="471"/>
      <c r="F3" s="471"/>
      <c r="G3" s="471"/>
      <c r="H3" s="471"/>
      <c r="I3" s="471"/>
      <c r="J3" s="471"/>
      <c r="K3" s="471"/>
      <c r="L3" s="471"/>
      <c r="M3" s="471"/>
      <c r="N3" s="471"/>
      <c r="O3" s="471"/>
    </row>
    <row r="4" spans="1:15" s="1" customFormat="1" ht="18" customHeight="1">
      <c r="A4" s="471" t="s">
        <v>3</v>
      </c>
      <c r="B4" s="471"/>
      <c r="C4" s="471"/>
      <c r="D4" s="471"/>
      <c r="E4" s="471"/>
      <c r="F4" s="471"/>
      <c r="G4" s="471"/>
      <c r="H4" s="471"/>
      <c r="I4" s="471"/>
      <c r="J4" s="471"/>
      <c r="K4" s="471"/>
      <c r="L4" s="471"/>
      <c r="M4" s="471"/>
      <c r="N4" s="471"/>
      <c r="O4" s="471"/>
    </row>
    <row r="5" spans="1:15" s="1" customFormat="1" ht="7.5" customHeight="1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</row>
    <row r="6" spans="1:15" s="1" customFormat="1" ht="18" customHeight="1">
      <c r="A6" s="462" t="s">
        <v>6</v>
      </c>
      <c r="B6" s="462"/>
      <c r="C6" s="462"/>
      <c r="D6" s="465" t="s">
        <v>9</v>
      </c>
      <c r="E6" s="465"/>
      <c r="F6" s="465"/>
      <c r="G6" s="465"/>
      <c r="H6" s="465"/>
      <c r="I6" s="465"/>
      <c r="J6" s="465"/>
      <c r="K6" s="465"/>
      <c r="L6" s="465"/>
      <c r="M6" s="4"/>
      <c r="N6" s="4"/>
      <c r="O6" s="4"/>
    </row>
    <row r="7" spans="1:15" s="1" customFormat="1" ht="18" customHeight="1">
      <c r="A7" s="476" t="s">
        <v>7</v>
      </c>
      <c r="B7" s="476"/>
      <c r="C7" s="476"/>
      <c r="D7" s="465" t="s">
        <v>4</v>
      </c>
      <c r="E7" s="465"/>
      <c r="F7" s="465"/>
      <c r="G7" s="465"/>
      <c r="H7" s="465"/>
      <c r="I7" s="465"/>
      <c r="J7" s="465"/>
      <c r="K7" s="465"/>
      <c r="L7" s="465"/>
    </row>
    <row r="8" spans="1:15" s="1" customFormat="1" ht="18" customHeight="1">
      <c r="A8" s="481" t="s">
        <v>10</v>
      </c>
      <c r="B8" s="481"/>
      <c r="C8" s="481"/>
      <c r="D8" s="465" t="s">
        <v>5</v>
      </c>
      <c r="E8" s="465"/>
      <c r="F8" s="465"/>
      <c r="G8" s="465"/>
      <c r="H8" s="465"/>
      <c r="I8" s="465"/>
      <c r="J8" s="465"/>
      <c r="K8" s="465"/>
      <c r="L8" s="465"/>
      <c r="M8" s="472" t="s">
        <v>46</v>
      </c>
      <c r="N8" s="472"/>
      <c r="O8" s="472"/>
    </row>
    <row r="9" spans="1:15" s="1" customFormat="1" ht="18" customHeight="1">
      <c r="A9" s="481"/>
      <c r="B9" s="481"/>
      <c r="C9" s="481"/>
      <c r="D9" s="465" t="s">
        <v>47</v>
      </c>
      <c r="E9" s="465"/>
      <c r="F9" s="465"/>
      <c r="G9" s="465"/>
      <c r="H9" s="465"/>
      <c r="I9" s="465"/>
      <c r="J9" s="465"/>
      <c r="K9" s="465"/>
      <c r="L9" s="465"/>
      <c r="M9" s="472" t="s">
        <v>13</v>
      </c>
      <c r="N9" s="472"/>
      <c r="O9" s="472"/>
    </row>
    <row r="10" spans="1:15" s="1" customFormat="1" ht="18" customHeight="1">
      <c r="A10" s="481"/>
      <c r="B10" s="481"/>
      <c r="C10" s="481"/>
      <c r="D10" s="465" t="s">
        <v>48</v>
      </c>
      <c r="E10" s="465"/>
      <c r="F10" s="465"/>
      <c r="G10" s="465"/>
      <c r="H10" s="465"/>
      <c r="I10" s="465"/>
      <c r="J10" s="465"/>
      <c r="K10" s="465"/>
      <c r="L10" s="465"/>
      <c r="M10" s="473" t="s">
        <v>15</v>
      </c>
      <c r="N10" s="473"/>
      <c r="O10" s="473"/>
    </row>
    <row r="11" spans="1:15" s="1" customFormat="1" ht="7.5" customHeight="1">
      <c r="A11" s="35"/>
      <c r="B11" s="36"/>
      <c r="C11" s="37"/>
      <c r="D11" s="12"/>
      <c r="E11" s="13"/>
      <c r="F11" s="13"/>
      <c r="G11" s="13"/>
      <c r="H11" s="13"/>
      <c r="I11" s="13"/>
      <c r="J11" s="13"/>
      <c r="K11" s="13"/>
      <c r="L11" s="13"/>
      <c r="M11" s="473"/>
      <c r="N11" s="473"/>
      <c r="O11" s="473"/>
    </row>
    <row r="12" spans="1:15" s="1" customFormat="1" ht="18" customHeight="1">
      <c r="A12" s="38" t="s">
        <v>16</v>
      </c>
      <c r="B12" s="39"/>
      <c r="C12" s="40"/>
      <c r="D12" s="71">
        <v>48</v>
      </c>
      <c r="E12" s="6"/>
      <c r="F12" s="6"/>
      <c r="G12" s="6"/>
      <c r="H12" s="6"/>
      <c r="I12" s="6"/>
      <c r="J12" s="6"/>
      <c r="K12" s="6"/>
      <c r="L12" s="6"/>
      <c r="M12" s="42" t="s">
        <v>17</v>
      </c>
      <c r="N12" s="42" t="s">
        <v>18</v>
      </c>
      <c r="O12" s="42" t="s">
        <v>19</v>
      </c>
    </row>
    <row r="13" spans="1:15" s="1" customFormat="1" ht="18" customHeight="1">
      <c r="A13" s="43" t="s">
        <v>20</v>
      </c>
      <c r="B13" s="39"/>
      <c r="C13" s="40"/>
      <c r="D13" s="55">
        <v>326</v>
      </c>
      <c r="E13" s="6"/>
      <c r="F13" s="6"/>
      <c r="G13" s="6"/>
      <c r="H13" s="6"/>
      <c r="I13" s="6"/>
      <c r="J13" s="6"/>
      <c r="K13" s="6"/>
      <c r="L13" s="6"/>
      <c r="M13" s="42">
        <v>50</v>
      </c>
      <c r="N13" s="42">
        <v>40</v>
      </c>
      <c r="O13" s="42">
        <v>30</v>
      </c>
    </row>
    <row r="14" spans="1:15" s="1" customFormat="1" ht="7.5" customHeight="1">
      <c r="A14" s="18"/>
      <c r="B14" s="18"/>
      <c r="C14" s="18"/>
      <c r="D14" s="18"/>
      <c r="E14" s="18"/>
      <c r="F14" s="18"/>
      <c r="G14" s="18"/>
      <c r="H14" s="18"/>
      <c r="I14" s="18"/>
      <c r="J14" s="18"/>
      <c r="K14" s="18"/>
      <c r="L14" s="19"/>
      <c r="M14" s="18"/>
      <c r="N14" s="18"/>
    </row>
    <row r="15" spans="1:15" s="1" customFormat="1" ht="15" customHeight="1">
      <c r="A15" s="477" t="s">
        <v>21</v>
      </c>
      <c r="B15" s="478" t="s">
        <v>22</v>
      </c>
      <c r="C15" s="478"/>
      <c r="D15" s="478"/>
      <c r="E15" s="478" t="s">
        <v>23</v>
      </c>
      <c r="F15" s="478" t="s">
        <v>24</v>
      </c>
      <c r="G15" s="478" t="s">
        <v>25</v>
      </c>
      <c r="H15" s="478" t="s">
        <v>26</v>
      </c>
      <c r="I15" s="478" t="s">
        <v>27</v>
      </c>
      <c r="J15" s="478" t="s">
        <v>676</v>
      </c>
      <c r="K15" s="478" t="s">
        <v>29</v>
      </c>
      <c r="L15" s="477" t="s">
        <v>30</v>
      </c>
      <c r="M15" s="478" t="s">
        <v>31</v>
      </c>
      <c r="N15" s="478"/>
      <c r="O15" s="478"/>
    </row>
    <row r="16" spans="1:15" s="1" customFormat="1" ht="12.75">
      <c r="A16" s="477"/>
      <c r="B16" s="478"/>
      <c r="C16" s="478"/>
      <c r="D16" s="478"/>
      <c r="E16" s="478"/>
      <c r="F16" s="478"/>
      <c r="G16" s="478"/>
      <c r="H16" s="478"/>
      <c r="I16" s="478"/>
      <c r="J16" s="478"/>
      <c r="K16" s="478"/>
      <c r="L16" s="477"/>
      <c r="M16" s="478"/>
      <c r="N16" s="478"/>
      <c r="O16" s="478"/>
    </row>
    <row r="17" spans="1:15" ht="18" customHeight="1">
      <c r="A17" s="45">
        <v>1</v>
      </c>
      <c r="B17" s="38" t="s">
        <v>329</v>
      </c>
      <c r="C17" s="46"/>
      <c r="D17" s="47"/>
      <c r="E17" s="48">
        <v>2007</v>
      </c>
      <c r="F17" s="48" t="s">
        <v>18</v>
      </c>
      <c r="G17" s="48" t="s">
        <v>149</v>
      </c>
      <c r="H17" s="48" t="s">
        <v>239</v>
      </c>
      <c r="I17" s="49">
        <v>57.44</v>
      </c>
      <c r="J17" s="74">
        <v>59</v>
      </c>
      <c r="K17" s="57" t="s">
        <v>641</v>
      </c>
      <c r="L17" s="51">
        <v>20</v>
      </c>
      <c r="M17" s="52" t="s">
        <v>240</v>
      </c>
      <c r="N17" s="53"/>
      <c r="O17" s="54"/>
    </row>
    <row r="18" spans="1:15" ht="18" customHeight="1">
      <c r="A18" s="45">
        <v>2</v>
      </c>
      <c r="B18" s="38" t="s">
        <v>330</v>
      </c>
      <c r="C18" s="46"/>
      <c r="D18" s="47"/>
      <c r="E18" s="48">
        <v>2005</v>
      </c>
      <c r="F18" s="48" t="s">
        <v>18</v>
      </c>
      <c r="G18" s="48" t="s">
        <v>152</v>
      </c>
      <c r="H18" s="48"/>
      <c r="I18" s="49">
        <v>55.44</v>
      </c>
      <c r="J18" s="50">
        <v>53</v>
      </c>
      <c r="K18" s="57" t="s">
        <v>641</v>
      </c>
      <c r="L18" s="51">
        <v>18</v>
      </c>
      <c r="M18" s="52" t="s">
        <v>188</v>
      </c>
      <c r="N18" s="53"/>
      <c r="O18" s="54"/>
    </row>
    <row r="19" spans="1:15" ht="18" customHeight="1">
      <c r="A19" s="45">
        <v>3</v>
      </c>
      <c r="B19" s="38" t="s">
        <v>326</v>
      </c>
      <c r="C19" s="46"/>
      <c r="D19" s="47"/>
      <c r="E19" s="48">
        <v>2000</v>
      </c>
      <c r="F19" s="48" t="s">
        <v>18</v>
      </c>
      <c r="G19" s="48" t="s">
        <v>153</v>
      </c>
      <c r="H19" s="58" t="s">
        <v>182</v>
      </c>
      <c r="I19" s="49">
        <v>58</v>
      </c>
      <c r="J19" s="50">
        <v>52</v>
      </c>
      <c r="K19" s="57" t="s">
        <v>641</v>
      </c>
      <c r="L19" s="51">
        <v>16</v>
      </c>
      <c r="M19" s="52" t="s">
        <v>183</v>
      </c>
      <c r="N19" s="53"/>
      <c r="O19" s="54"/>
    </row>
    <row r="20" spans="1:15" ht="18" customHeight="1">
      <c r="A20" s="45">
        <v>4</v>
      </c>
      <c r="B20" s="38" t="s">
        <v>327</v>
      </c>
      <c r="C20" s="46"/>
      <c r="D20" s="47"/>
      <c r="E20" s="48">
        <v>1991</v>
      </c>
      <c r="F20" s="48" t="s">
        <v>17</v>
      </c>
      <c r="G20" s="48" t="s">
        <v>51</v>
      </c>
      <c r="H20" s="58" t="s">
        <v>175</v>
      </c>
      <c r="I20" s="49">
        <v>54.82</v>
      </c>
      <c r="J20" s="50">
        <v>46</v>
      </c>
      <c r="K20" s="51" t="s">
        <v>18</v>
      </c>
      <c r="L20" s="51">
        <v>15</v>
      </c>
      <c r="M20" s="52" t="s">
        <v>328</v>
      </c>
      <c r="N20" s="53"/>
      <c r="O20" s="54"/>
    </row>
    <row r="21" spans="1:15" ht="18" customHeight="1">
      <c r="A21" s="45">
        <v>5</v>
      </c>
      <c r="B21" s="38" t="s">
        <v>336</v>
      </c>
      <c r="C21" s="46"/>
      <c r="D21" s="47"/>
      <c r="E21" s="48">
        <v>2006</v>
      </c>
      <c r="F21" s="48" t="s">
        <v>19</v>
      </c>
      <c r="G21" s="48" t="s">
        <v>75</v>
      </c>
      <c r="H21" s="48"/>
      <c r="I21" s="49">
        <v>52.28</v>
      </c>
      <c r="J21" s="50">
        <v>28</v>
      </c>
      <c r="K21" s="51" t="s">
        <v>521</v>
      </c>
      <c r="L21" s="51">
        <v>14</v>
      </c>
      <c r="M21" s="52" t="s">
        <v>337</v>
      </c>
      <c r="N21" s="53"/>
      <c r="O21" s="54"/>
    </row>
    <row r="22" spans="1:15" ht="18" customHeight="1">
      <c r="A22" s="45">
        <v>6</v>
      </c>
      <c r="B22" s="38" t="s">
        <v>331</v>
      </c>
      <c r="C22" s="46"/>
      <c r="D22" s="47"/>
      <c r="E22" s="48">
        <v>2005</v>
      </c>
      <c r="F22" s="48" t="s">
        <v>19</v>
      </c>
      <c r="G22" s="48" t="s">
        <v>39</v>
      </c>
      <c r="H22" s="48" t="s">
        <v>332</v>
      </c>
      <c r="I22" s="49">
        <v>57.35</v>
      </c>
      <c r="J22" s="50">
        <v>21</v>
      </c>
      <c r="K22" s="51" t="s">
        <v>521</v>
      </c>
      <c r="L22" s="51">
        <v>13</v>
      </c>
      <c r="M22" s="52" t="s">
        <v>333</v>
      </c>
      <c r="N22" s="53"/>
      <c r="O22" s="54"/>
    </row>
    <row r="23" spans="1:15" ht="18" customHeight="1">
      <c r="A23" s="45">
        <v>7</v>
      </c>
      <c r="B23" s="38" t="s">
        <v>334</v>
      </c>
      <c r="C23" s="46"/>
      <c r="D23" s="47"/>
      <c r="E23" s="48">
        <v>2001</v>
      </c>
      <c r="F23" s="48" t="s">
        <v>19</v>
      </c>
      <c r="G23" s="48" t="s">
        <v>83</v>
      </c>
      <c r="H23" s="48"/>
      <c r="I23" s="49">
        <v>55.44</v>
      </c>
      <c r="J23" s="50">
        <v>14</v>
      </c>
      <c r="K23" s="51" t="s">
        <v>521</v>
      </c>
      <c r="L23" s="51">
        <v>12</v>
      </c>
      <c r="M23" s="52" t="s">
        <v>335</v>
      </c>
      <c r="N23" s="53"/>
      <c r="O23" s="54"/>
    </row>
    <row r="24" spans="1:15" ht="18" customHeight="1">
      <c r="A24" s="45">
        <v>8</v>
      </c>
      <c r="B24" s="38" t="s">
        <v>338</v>
      </c>
      <c r="C24" s="46"/>
      <c r="D24" s="47"/>
      <c r="E24" s="48">
        <v>2005</v>
      </c>
      <c r="F24" s="48" t="s">
        <v>19</v>
      </c>
      <c r="G24" s="48" t="s">
        <v>121</v>
      </c>
      <c r="H24" s="48"/>
      <c r="I24" s="49">
        <v>56.88</v>
      </c>
      <c r="J24" s="50">
        <v>14</v>
      </c>
      <c r="K24" s="51" t="s">
        <v>521</v>
      </c>
      <c r="L24" s="51">
        <v>11</v>
      </c>
      <c r="M24" s="52" t="s">
        <v>339</v>
      </c>
      <c r="N24" s="53"/>
      <c r="O24" s="54"/>
    </row>
    <row r="25" spans="1:15" s="1" customFormat="1">
      <c r="A25" s="11"/>
      <c r="B25" s="17"/>
      <c r="C25" s="17"/>
      <c r="D25" s="17"/>
      <c r="E25" s="59"/>
      <c r="F25" s="59"/>
      <c r="G25" s="60"/>
      <c r="H25" s="60"/>
      <c r="I25" s="61"/>
      <c r="J25" s="59"/>
      <c r="K25" s="59"/>
      <c r="L25" s="60"/>
      <c r="M25" s="62"/>
      <c r="N25" s="14"/>
    </row>
    <row r="26" spans="1:15" s="1" customFormat="1">
      <c r="A26" s="11"/>
      <c r="B26" s="62"/>
      <c r="C26" s="63"/>
      <c r="D26" s="63"/>
      <c r="E26" s="64"/>
      <c r="F26" s="65"/>
      <c r="G26" s="66"/>
      <c r="H26" s="66"/>
      <c r="I26" s="61"/>
      <c r="J26" s="59"/>
      <c r="K26" s="59"/>
      <c r="L26" s="59"/>
      <c r="M26" s="18"/>
      <c r="N26" s="67"/>
    </row>
    <row r="27" spans="1:15" s="63" customFormat="1">
      <c r="A27" s="32" t="s">
        <v>32</v>
      </c>
      <c r="B27" s="17"/>
      <c r="C27" s="17"/>
      <c r="E27" s="68" t="s">
        <v>33</v>
      </c>
      <c r="I27" s="32" t="s">
        <v>34</v>
      </c>
      <c r="L27" s="17"/>
      <c r="N27" s="68" t="s">
        <v>631</v>
      </c>
    </row>
    <row r="28" spans="1:15" s="63" customFormat="1">
      <c r="A28" s="32"/>
      <c r="B28" s="17"/>
      <c r="C28" s="17"/>
      <c r="F28" s="68"/>
      <c r="I28" s="32"/>
      <c r="L28" s="17"/>
      <c r="N28" s="68" t="s">
        <v>154</v>
      </c>
    </row>
    <row r="29" spans="1:15" s="63" customFormat="1" ht="9.75" customHeight="1">
      <c r="A29" s="32"/>
      <c r="B29" s="17"/>
      <c r="C29" s="17"/>
      <c r="F29" s="68"/>
      <c r="I29" s="32"/>
      <c r="L29" s="17"/>
      <c r="N29" s="68"/>
    </row>
    <row r="30" spans="1:15" s="63" customFormat="1">
      <c r="A30" s="32" t="s">
        <v>35</v>
      </c>
      <c r="B30" s="17"/>
      <c r="C30" s="17"/>
      <c r="E30" s="68" t="s">
        <v>36</v>
      </c>
      <c r="I30" s="32" t="s">
        <v>37</v>
      </c>
      <c r="N30" s="68" t="s">
        <v>38</v>
      </c>
    </row>
    <row r="31" spans="1:15" s="1" customFormat="1">
      <c r="A31" s="72"/>
      <c r="B31" s="474"/>
      <c r="C31" s="474"/>
      <c r="D31" s="474"/>
      <c r="E31" s="60"/>
      <c r="F31" s="60"/>
      <c r="G31" s="68"/>
      <c r="H31" s="68"/>
      <c r="I31" s="69"/>
      <c r="J31" s="60"/>
      <c r="K31" s="60"/>
      <c r="L31" s="70"/>
      <c r="N31" s="68" t="s">
        <v>39</v>
      </c>
    </row>
    <row r="32" spans="1:15" s="1" customFormat="1" ht="21.75" customHeight="1">
      <c r="A32" s="11"/>
      <c r="B32" s="62"/>
      <c r="C32" s="62"/>
      <c r="D32" s="60"/>
      <c r="E32" s="60"/>
      <c r="F32" s="60"/>
      <c r="G32" s="62"/>
      <c r="H32" s="62"/>
      <c r="I32" s="69"/>
      <c r="J32" s="60"/>
      <c r="K32" s="60"/>
      <c r="L32" s="70"/>
      <c r="M32" s="62"/>
      <c r="N32" s="62"/>
    </row>
    <row r="33" spans="1:14" s="1" customFormat="1" ht="12.75">
      <c r="A33" s="18"/>
      <c r="B33" s="18"/>
      <c r="C33" s="18"/>
      <c r="D33" s="18"/>
      <c r="E33" s="18"/>
      <c r="F33" s="18"/>
      <c r="G33" s="18"/>
      <c r="H33" s="18"/>
      <c r="I33" s="18"/>
      <c r="J33" s="18"/>
      <c r="K33" s="18"/>
      <c r="L33" s="19"/>
      <c r="M33" s="18"/>
      <c r="N33" s="18"/>
    </row>
    <row r="34" spans="1:14" s="1" customFormat="1" ht="12.75">
      <c r="A34" s="18"/>
      <c r="B34" s="18"/>
      <c r="C34" s="18"/>
      <c r="D34" s="18"/>
      <c r="E34" s="18"/>
      <c r="F34" s="18"/>
      <c r="G34" s="18"/>
      <c r="H34" s="18"/>
      <c r="I34" s="18"/>
      <c r="J34" s="18"/>
      <c r="K34" s="18"/>
      <c r="L34" s="19"/>
      <c r="M34" s="18"/>
      <c r="N34" s="18"/>
    </row>
    <row r="35" spans="1:14" s="1" customFormat="1" ht="15.75">
      <c r="A35" s="21"/>
      <c r="B35" s="21"/>
      <c r="C35" s="21"/>
      <c r="D35" s="21"/>
      <c r="E35" s="21"/>
      <c r="F35" s="21"/>
      <c r="G35" s="21"/>
      <c r="H35" s="21"/>
      <c r="I35" s="21"/>
      <c r="J35" s="21"/>
      <c r="K35" s="21"/>
      <c r="L35" s="3"/>
      <c r="M35" s="21"/>
      <c r="N35" s="21"/>
    </row>
    <row r="36" spans="1:14" s="1" customFormat="1" ht="15.75">
      <c r="A36" s="21"/>
      <c r="B36" s="21"/>
      <c r="C36" s="21"/>
      <c r="D36" s="21"/>
      <c r="E36" s="21"/>
      <c r="F36" s="21"/>
      <c r="G36" s="21"/>
      <c r="H36" s="21"/>
      <c r="I36" s="21"/>
      <c r="J36" s="21"/>
      <c r="K36" s="21"/>
      <c r="L36" s="3"/>
      <c r="M36" s="21"/>
      <c r="N36" s="21"/>
    </row>
    <row r="37" spans="1:14" s="1" customFormat="1" ht="15.75">
      <c r="A37" s="21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3"/>
      <c r="M37" s="21"/>
      <c r="N37" s="21"/>
    </row>
  </sheetData>
  <mergeCells count="28">
    <mergeCell ref="M15:O16"/>
    <mergeCell ref="F15:F16"/>
    <mergeCell ref="K15:K16"/>
    <mergeCell ref="G15:G16"/>
    <mergeCell ref="H15:H16"/>
    <mergeCell ref="I15:I16"/>
    <mergeCell ref="J15:J16"/>
    <mergeCell ref="D9:L9"/>
    <mergeCell ref="M8:O8"/>
    <mergeCell ref="A8:C9"/>
    <mergeCell ref="B31:D31"/>
    <mergeCell ref="D6:L6"/>
    <mergeCell ref="A10:C10"/>
    <mergeCell ref="M10:O11"/>
    <mergeCell ref="A7:C7"/>
    <mergeCell ref="D8:L8"/>
    <mergeCell ref="D10:L10"/>
    <mergeCell ref="A15:A16"/>
    <mergeCell ref="D7:L7"/>
    <mergeCell ref="M9:O9"/>
    <mergeCell ref="E15:E16"/>
    <mergeCell ref="B15:D16"/>
    <mergeCell ref="L15:L16"/>
    <mergeCell ref="A1:O1"/>
    <mergeCell ref="A2:O2"/>
    <mergeCell ref="A3:O3"/>
    <mergeCell ref="A4:O4"/>
    <mergeCell ref="A6:C6"/>
  </mergeCells>
  <pageMargins left="0.25" right="0.25" top="0.75" bottom="0.75" header="0.3" footer="0.3"/>
  <pageSetup paperSize="9" scale="75" orientation="landscape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>
  <sheetPr>
    <tabColor rgb="FFE6B9B8"/>
    <pageSetUpPr fitToPage="1"/>
  </sheetPr>
  <dimension ref="A1:IV38"/>
  <sheetViews>
    <sheetView zoomScale="85" workbookViewId="0">
      <selection activeCell="L30" sqref="L30"/>
    </sheetView>
  </sheetViews>
  <sheetFormatPr defaultColWidth="9" defaultRowHeight="15"/>
  <cols>
    <col min="1" max="1" width="5" style="1" customWidth="1"/>
    <col min="2" max="2" width="11.42578125" style="1" customWidth="1"/>
    <col min="3" max="3" width="16.85546875" style="1" customWidth="1"/>
    <col min="4" max="4" width="9.85546875" style="1" customWidth="1"/>
    <col min="5" max="5" width="10.42578125" style="1" customWidth="1"/>
    <col min="6" max="6" width="9.7109375" style="1" customWidth="1"/>
    <col min="7" max="7" width="30.5703125" style="1" customWidth="1"/>
    <col min="8" max="8" width="21.85546875" style="1" customWidth="1"/>
    <col min="9" max="9" width="7.42578125" style="1" customWidth="1"/>
    <col min="10" max="10" width="8" style="1" customWidth="1"/>
    <col min="11" max="11" width="7.85546875" style="1" customWidth="1"/>
    <col min="12" max="12" width="7.5703125" style="2" customWidth="1"/>
    <col min="13" max="13" width="12" style="1" customWidth="1"/>
    <col min="14" max="14" width="11.85546875" style="1" customWidth="1"/>
    <col min="15" max="15" width="10.42578125" style="1" customWidth="1"/>
    <col min="16" max="256" width="9.140625" style="1" customWidth="1"/>
  </cols>
  <sheetData>
    <row r="1" spans="1:15" ht="18.75" customHeight="1">
      <c r="A1" s="471" t="s">
        <v>0</v>
      </c>
      <c r="B1" s="471"/>
      <c r="C1" s="471"/>
      <c r="D1" s="471"/>
      <c r="E1" s="471"/>
      <c r="F1" s="471"/>
      <c r="G1" s="471"/>
      <c r="H1" s="471"/>
      <c r="I1" s="471"/>
      <c r="J1" s="471"/>
      <c r="K1" s="471"/>
      <c r="L1" s="471"/>
      <c r="M1" s="471"/>
      <c r="N1" s="471"/>
      <c r="O1" s="471"/>
    </row>
    <row r="2" spans="1:15" ht="18.75" customHeight="1">
      <c r="A2" s="471" t="s">
        <v>8</v>
      </c>
      <c r="B2" s="471"/>
      <c r="C2" s="471"/>
      <c r="D2" s="471"/>
      <c r="E2" s="471"/>
      <c r="F2" s="471"/>
      <c r="G2" s="471"/>
      <c r="H2" s="471"/>
      <c r="I2" s="471"/>
      <c r="J2" s="471"/>
      <c r="K2" s="471"/>
      <c r="L2" s="471"/>
      <c r="M2" s="471"/>
      <c r="N2" s="471"/>
      <c r="O2" s="471"/>
    </row>
    <row r="3" spans="1:15" ht="18.75" customHeight="1">
      <c r="A3" s="471" t="s">
        <v>2</v>
      </c>
      <c r="B3" s="471"/>
      <c r="C3" s="471"/>
      <c r="D3" s="471"/>
      <c r="E3" s="471"/>
      <c r="F3" s="471"/>
      <c r="G3" s="471"/>
      <c r="H3" s="471"/>
      <c r="I3" s="471"/>
      <c r="J3" s="471"/>
      <c r="K3" s="471"/>
      <c r="L3" s="471"/>
      <c r="M3" s="471"/>
      <c r="N3" s="471"/>
      <c r="O3" s="471"/>
    </row>
    <row r="4" spans="1:15" s="1" customFormat="1" ht="18" customHeight="1">
      <c r="A4" s="471" t="s">
        <v>3</v>
      </c>
      <c r="B4" s="471"/>
      <c r="C4" s="471"/>
      <c r="D4" s="471"/>
      <c r="E4" s="471"/>
      <c r="F4" s="471"/>
      <c r="G4" s="471"/>
      <c r="H4" s="471"/>
      <c r="I4" s="471"/>
      <c r="J4" s="471"/>
      <c r="K4" s="471"/>
      <c r="L4" s="471"/>
      <c r="M4" s="471"/>
      <c r="N4" s="471"/>
      <c r="O4" s="471"/>
    </row>
    <row r="5" spans="1:15" s="1" customFormat="1" ht="7.5" customHeight="1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</row>
    <row r="6" spans="1:15" s="1" customFormat="1" ht="18" customHeight="1">
      <c r="A6" s="462" t="s">
        <v>6</v>
      </c>
      <c r="B6" s="462"/>
      <c r="C6" s="462"/>
      <c r="D6" s="465" t="s">
        <v>9</v>
      </c>
      <c r="E6" s="465"/>
      <c r="F6" s="465"/>
      <c r="G6" s="465"/>
      <c r="H6" s="465"/>
      <c r="I6" s="465"/>
      <c r="J6" s="465"/>
      <c r="K6" s="465"/>
      <c r="L6" s="465"/>
      <c r="M6" s="4"/>
      <c r="N6" s="4"/>
      <c r="O6" s="4"/>
    </row>
    <row r="7" spans="1:15" s="1" customFormat="1" ht="18" customHeight="1">
      <c r="A7" s="476" t="s">
        <v>7</v>
      </c>
      <c r="B7" s="476"/>
      <c r="C7" s="476"/>
      <c r="D7" s="465" t="s">
        <v>4</v>
      </c>
      <c r="E7" s="465"/>
      <c r="F7" s="465"/>
      <c r="G7" s="465"/>
      <c r="H7" s="465"/>
      <c r="I7" s="465"/>
      <c r="J7" s="465"/>
      <c r="K7" s="465"/>
      <c r="L7" s="465"/>
    </row>
    <row r="8" spans="1:15" s="1" customFormat="1" ht="18" customHeight="1">
      <c r="A8" s="473" t="s">
        <v>10</v>
      </c>
      <c r="B8" s="473"/>
      <c r="C8" s="473"/>
      <c r="D8" s="465" t="s">
        <v>5</v>
      </c>
      <c r="E8" s="465"/>
      <c r="F8" s="465"/>
      <c r="G8" s="465"/>
      <c r="H8" s="465"/>
      <c r="I8" s="465"/>
      <c r="J8" s="465"/>
      <c r="K8" s="465"/>
      <c r="L8" s="465"/>
      <c r="M8" s="472" t="s">
        <v>46</v>
      </c>
      <c r="N8" s="472"/>
      <c r="O8" s="472"/>
    </row>
    <row r="9" spans="1:15" s="1" customFormat="1" ht="18" customHeight="1">
      <c r="A9" s="473"/>
      <c r="B9" s="473"/>
      <c r="C9" s="473"/>
      <c r="D9" s="465" t="s">
        <v>47</v>
      </c>
      <c r="E9" s="465"/>
      <c r="F9" s="465"/>
      <c r="G9" s="465"/>
      <c r="H9" s="465"/>
      <c r="I9" s="465"/>
      <c r="J9" s="465"/>
      <c r="K9" s="465"/>
      <c r="L9" s="465"/>
      <c r="M9" s="472" t="s">
        <v>13</v>
      </c>
      <c r="N9" s="472"/>
      <c r="O9" s="472"/>
    </row>
    <row r="10" spans="1:15" s="1" customFormat="1" ht="18" customHeight="1">
      <c r="A10" s="475">
        <v>62</v>
      </c>
      <c r="B10" s="475"/>
      <c r="C10" s="475"/>
      <c r="D10" s="465" t="s">
        <v>14</v>
      </c>
      <c r="E10" s="465"/>
      <c r="F10" s="465"/>
      <c r="G10" s="465"/>
      <c r="H10" s="465"/>
      <c r="I10" s="465"/>
      <c r="J10" s="465"/>
      <c r="K10" s="465"/>
      <c r="L10" s="465"/>
      <c r="M10" s="473" t="s">
        <v>15</v>
      </c>
      <c r="N10" s="473"/>
      <c r="O10" s="473"/>
    </row>
    <row r="11" spans="1:15" s="1" customFormat="1" ht="7.5" customHeight="1">
      <c r="A11" s="35"/>
      <c r="B11" s="36"/>
      <c r="C11" s="37"/>
      <c r="D11" s="12"/>
      <c r="E11" s="13"/>
      <c r="F11" s="13"/>
      <c r="G11" s="13"/>
      <c r="H11" s="13"/>
      <c r="I11" s="13"/>
      <c r="J11" s="13"/>
      <c r="K11" s="13"/>
      <c r="L11" s="13"/>
      <c r="M11" s="473"/>
      <c r="N11" s="473"/>
      <c r="O11" s="473"/>
    </row>
    <row r="12" spans="1:15" s="1" customFormat="1" ht="18" customHeight="1">
      <c r="A12" s="38" t="s">
        <v>16</v>
      </c>
      <c r="B12" s="39"/>
      <c r="C12" s="40"/>
      <c r="D12" s="71">
        <v>48</v>
      </c>
      <c r="E12" s="6"/>
      <c r="F12" s="6"/>
      <c r="G12" s="6"/>
      <c r="H12" s="6"/>
      <c r="I12" s="6"/>
      <c r="J12" s="6"/>
      <c r="K12" s="6"/>
      <c r="L12" s="6"/>
      <c r="M12" s="42" t="s">
        <v>17</v>
      </c>
      <c r="N12" s="42" t="s">
        <v>18</v>
      </c>
      <c r="O12" s="42" t="s">
        <v>19</v>
      </c>
    </row>
    <row r="13" spans="1:15" s="1" customFormat="1" ht="18" customHeight="1">
      <c r="A13" s="43" t="s">
        <v>20</v>
      </c>
      <c r="B13" s="39"/>
      <c r="C13" s="40"/>
      <c r="D13" s="55">
        <v>326</v>
      </c>
      <c r="E13" s="6"/>
      <c r="F13" s="6"/>
      <c r="G13" s="6"/>
      <c r="H13" s="6"/>
      <c r="I13" s="6"/>
      <c r="J13" s="6"/>
      <c r="K13" s="6"/>
      <c r="L13" s="6"/>
      <c r="M13" s="42">
        <v>59</v>
      </c>
      <c r="N13" s="42">
        <v>44</v>
      </c>
      <c r="O13" s="42">
        <v>35</v>
      </c>
    </row>
    <row r="14" spans="1:15" s="1" customFormat="1" ht="7.5" customHeight="1">
      <c r="A14" s="18"/>
      <c r="B14" s="18"/>
      <c r="C14" s="18"/>
      <c r="D14" s="18"/>
      <c r="E14" s="18"/>
      <c r="F14" s="18"/>
      <c r="G14" s="18"/>
      <c r="H14" s="18"/>
      <c r="I14" s="18"/>
      <c r="J14" s="18"/>
      <c r="K14" s="18"/>
      <c r="L14" s="19"/>
      <c r="M14" s="18"/>
      <c r="N14" s="18"/>
    </row>
    <row r="15" spans="1:15" s="1" customFormat="1" ht="15" customHeight="1">
      <c r="A15" s="477" t="s">
        <v>21</v>
      </c>
      <c r="B15" s="478" t="s">
        <v>22</v>
      </c>
      <c r="C15" s="478"/>
      <c r="D15" s="478"/>
      <c r="E15" s="478" t="s">
        <v>23</v>
      </c>
      <c r="F15" s="478" t="s">
        <v>24</v>
      </c>
      <c r="G15" s="478" t="s">
        <v>25</v>
      </c>
      <c r="H15" s="478" t="s">
        <v>26</v>
      </c>
      <c r="I15" s="478" t="s">
        <v>27</v>
      </c>
      <c r="J15" s="478" t="s">
        <v>676</v>
      </c>
      <c r="K15" s="478" t="s">
        <v>29</v>
      </c>
      <c r="L15" s="477" t="s">
        <v>30</v>
      </c>
      <c r="M15" s="478" t="s">
        <v>31</v>
      </c>
      <c r="N15" s="478"/>
      <c r="O15" s="478"/>
    </row>
    <row r="16" spans="1:15" s="1" customFormat="1" ht="12.75">
      <c r="A16" s="477"/>
      <c r="B16" s="478"/>
      <c r="C16" s="478"/>
      <c r="D16" s="478"/>
      <c r="E16" s="478"/>
      <c r="F16" s="478"/>
      <c r="G16" s="478"/>
      <c r="H16" s="478"/>
      <c r="I16" s="478"/>
      <c r="J16" s="478"/>
      <c r="K16" s="478"/>
      <c r="L16" s="477"/>
      <c r="M16" s="478"/>
      <c r="N16" s="478"/>
      <c r="O16" s="478"/>
    </row>
    <row r="17" spans="1:256" ht="18" customHeight="1">
      <c r="A17" s="45">
        <v>1</v>
      </c>
      <c r="B17" s="38" t="s">
        <v>340</v>
      </c>
      <c r="C17" s="46"/>
      <c r="D17" s="47"/>
      <c r="E17" s="48">
        <v>2004</v>
      </c>
      <c r="F17" s="48" t="s">
        <v>17</v>
      </c>
      <c r="G17" s="48" t="s">
        <v>149</v>
      </c>
      <c r="H17" s="48" t="s">
        <v>239</v>
      </c>
      <c r="I17" s="49">
        <v>58.66</v>
      </c>
      <c r="J17" s="50">
        <v>68</v>
      </c>
      <c r="K17" s="51" t="s">
        <v>17</v>
      </c>
      <c r="L17" s="51">
        <v>20</v>
      </c>
      <c r="M17" s="52" t="s">
        <v>240</v>
      </c>
      <c r="N17" s="53"/>
      <c r="O17" s="54"/>
    </row>
    <row r="18" spans="1:256" ht="18" customHeight="1">
      <c r="A18" s="45">
        <v>2</v>
      </c>
      <c r="B18" s="38" t="s">
        <v>341</v>
      </c>
      <c r="C18" s="46"/>
      <c r="D18" s="47"/>
      <c r="E18" s="48">
        <v>2003</v>
      </c>
      <c r="F18" s="48" t="s">
        <v>18</v>
      </c>
      <c r="G18" s="48" t="s">
        <v>160</v>
      </c>
      <c r="H18" s="48"/>
      <c r="I18" s="49">
        <v>61.95</v>
      </c>
      <c r="J18" s="50">
        <v>40</v>
      </c>
      <c r="K18" s="51" t="s">
        <v>19</v>
      </c>
      <c r="L18" s="51">
        <v>18</v>
      </c>
      <c r="M18" s="52" t="s">
        <v>342</v>
      </c>
      <c r="N18" s="53"/>
      <c r="O18" s="54"/>
    </row>
    <row r="19" spans="1:256" ht="18" customHeight="1">
      <c r="A19" s="45">
        <v>3</v>
      </c>
      <c r="B19" s="38" t="s">
        <v>347</v>
      </c>
      <c r="C19" s="46"/>
      <c r="D19" s="47"/>
      <c r="E19" s="48">
        <v>2004</v>
      </c>
      <c r="F19" s="48" t="s">
        <v>19</v>
      </c>
      <c r="G19" s="48" t="s">
        <v>81</v>
      </c>
      <c r="H19" s="58" t="s">
        <v>348</v>
      </c>
      <c r="I19" s="49">
        <v>61.7</v>
      </c>
      <c r="J19" s="50">
        <v>39</v>
      </c>
      <c r="K19" s="51" t="s">
        <v>19</v>
      </c>
      <c r="L19" s="51">
        <v>16</v>
      </c>
      <c r="M19" s="52" t="s">
        <v>349</v>
      </c>
      <c r="N19" s="53"/>
      <c r="O19" s="54"/>
    </row>
    <row r="20" spans="1:256" ht="18" customHeight="1">
      <c r="A20" s="45">
        <v>4</v>
      </c>
      <c r="B20" s="38" t="s">
        <v>345</v>
      </c>
      <c r="C20" s="46"/>
      <c r="D20" s="47"/>
      <c r="E20" s="48">
        <v>2004</v>
      </c>
      <c r="F20" s="48" t="s">
        <v>19</v>
      </c>
      <c r="G20" s="48" t="s">
        <v>147</v>
      </c>
      <c r="H20" s="48" t="s">
        <v>189</v>
      </c>
      <c r="I20" s="49">
        <v>62.25</v>
      </c>
      <c r="J20" s="50">
        <v>35</v>
      </c>
      <c r="K20" s="51" t="s">
        <v>19</v>
      </c>
      <c r="L20" s="51">
        <v>15</v>
      </c>
      <c r="M20" s="52" t="s">
        <v>346</v>
      </c>
      <c r="N20" s="53"/>
      <c r="O20" s="54"/>
    </row>
    <row r="21" spans="1:256" ht="18" customHeight="1">
      <c r="A21" s="45">
        <v>5</v>
      </c>
      <c r="B21" s="38" t="s">
        <v>351</v>
      </c>
      <c r="C21" s="46"/>
      <c r="D21" s="47"/>
      <c r="E21" s="48">
        <v>1997</v>
      </c>
      <c r="F21" s="48" t="s">
        <v>18</v>
      </c>
      <c r="G21" s="48" t="s">
        <v>154</v>
      </c>
      <c r="H21" s="48"/>
      <c r="I21" s="49">
        <v>62.9</v>
      </c>
      <c r="J21" s="50">
        <v>20</v>
      </c>
      <c r="K21" s="51" t="s">
        <v>521</v>
      </c>
      <c r="L21" s="51">
        <v>14</v>
      </c>
      <c r="M21" s="52" t="s">
        <v>352</v>
      </c>
      <c r="N21" s="53"/>
      <c r="O21" s="54"/>
    </row>
    <row r="22" spans="1:256" ht="18" customHeight="1">
      <c r="A22" s="45">
        <v>6</v>
      </c>
      <c r="B22" s="38" t="s">
        <v>350</v>
      </c>
      <c r="C22" s="46"/>
      <c r="D22" s="47"/>
      <c r="E22" s="48">
        <v>2009</v>
      </c>
      <c r="F22" s="48" t="s">
        <v>78</v>
      </c>
      <c r="G22" s="48" t="s">
        <v>121</v>
      </c>
      <c r="H22" s="48"/>
      <c r="I22" s="49">
        <v>59.44</v>
      </c>
      <c r="J22" s="50">
        <v>18</v>
      </c>
      <c r="K22" s="51" t="s">
        <v>521</v>
      </c>
      <c r="L22" s="51">
        <v>13</v>
      </c>
      <c r="M22" s="52" t="s">
        <v>339</v>
      </c>
      <c r="N22" s="53"/>
      <c r="O22" s="54"/>
    </row>
    <row r="23" spans="1:256" ht="18" customHeight="1">
      <c r="A23" s="45">
        <v>7</v>
      </c>
      <c r="B23" s="38" t="s">
        <v>343</v>
      </c>
      <c r="C23" s="46"/>
      <c r="D23" s="47"/>
      <c r="E23" s="48">
        <v>2002</v>
      </c>
      <c r="F23" s="48" t="s">
        <v>19</v>
      </c>
      <c r="G23" s="48" t="s">
        <v>280</v>
      </c>
      <c r="H23" s="48" t="s">
        <v>305</v>
      </c>
      <c r="I23" s="49">
        <v>62.85</v>
      </c>
      <c r="J23" s="50">
        <v>15</v>
      </c>
      <c r="K23" s="51" t="s">
        <v>521</v>
      </c>
      <c r="L23" s="51">
        <v>12</v>
      </c>
      <c r="M23" s="52" t="s">
        <v>344</v>
      </c>
      <c r="N23" s="53"/>
      <c r="O23" s="54"/>
    </row>
    <row r="24" spans="1:256" s="75" customFormat="1" ht="18" customHeight="1">
      <c r="A24" s="76"/>
      <c r="B24" s="77"/>
      <c r="C24" s="78"/>
      <c r="D24" s="79"/>
      <c r="E24" s="79"/>
      <c r="F24" s="79"/>
      <c r="G24" s="79"/>
      <c r="H24" s="79"/>
      <c r="I24" s="80"/>
      <c r="J24" s="79"/>
      <c r="K24" s="79"/>
      <c r="L24" s="79"/>
      <c r="M24" s="81"/>
      <c r="N24" s="81"/>
      <c r="O24" s="82"/>
      <c r="P24" s="83"/>
      <c r="Q24" s="83"/>
      <c r="R24" s="83"/>
      <c r="S24" s="83"/>
      <c r="T24" s="83"/>
      <c r="U24" s="83"/>
      <c r="V24" s="83"/>
      <c r="W24" s="83"/>
      <c r="X24" s="83"/>
      <c r="Y24" s="83"/>
      <c r="Z24" s="83"/>
      <c r="AA24" s="83"/>
      <c r="AB24" s="83"/>
      <c r="AC24" s="83"/>
      <c r="AD24" s="83"/>
      <c r="AE24" s="83"/>
      <c r="AF24" s="83"/>
      <c r="AG24" s="83"/>
      <c r="AH24" s="83"/>
      <c r="AI24" s="83"/>
      <c r="AJ24" s="83"/>
      <c r="AK24" s="83"/>
      <c r="AL24" s="83"/>
      <c r="AM24" s="83"/>
      <c r="AN24" s="83"/>
      <c r="AO24" s="83"/>
      <c r="AP24" s="83"/>
      <c r="AQ24" s="83"/>
      <c r="AR24" s="83"/>
      <c r="AS24" s="83"/>
      <c r="AT24" s="83"/>
      <c r="AU24" s="83"/>
      <c r="AV24" s="83"/>
      <c r="AW24" s="83"/>
      <c r="AX24" s="83"/>
      <c r="AY24" s="83"/>
      <c r="AZ24" s="83"/>
      <c r="BA24" s="83"/>
      <c r="BB24" s="83"/>
      <c r="BC24" s="83"/>
      <c r="BD24" s="83"/>
      <c r="BE24" s="83"/>
      <c r="BF24" s="83"/>
      <c r="BG24" s="83"/>
      <c r="BH24" s="83"/>
      <c r="BI24" s="83"/>
      <c r="BJ24" s="83"/>
      <c r="BK24" s="83"/>
      <c r="BL24" s="83"/>
      <c r="BM24" s="83"/>
      <c r="BN24" s="83"/>
      <c r="BO24" s="83"/>
      <c r="BP24" s="83"/>
      <c r="BQ24" s="83"/>
      <c r="BR24" s="83"/>
      <c r="BS24" s="83"/>
      <c r="BT24" s="83"/>
      <c r="BU24" s="83"/>
      <c r="BV24" s="83"/>
      <c r="BW24" s="83"/>
      <c r="BX24" s="83"/>
      <c r="BY24" s="83"/>
      <c r="BZ24" s="83"/>
      <c r="CA24" s="83"/>
      <c r="CB24" s="83"/>
      <c r="CC24" s="83"/>
      <c r="CD24" s="83"/>
      <c r="CE24" s="83"/>
      <c r="CF24" s="83"/>
      <c r="CG24" s="83"/>
      <c r="CH24" s="83"/>
      <c r="CI24" s="83"/>
      <c r="CJ24" s="83"/>
      <c r="CK24" s="83"/>
      <c r="CL24" s="83"/>
      <c r="CM24" s="83"/>
      <c r="CN24" s="83"/>
      <c r="CO24" s="83"/>
      <c r="CP24" s="83"/>
      <c r="CQ24" s="83"/>
      <c r="CR24" s="83"/>
      <c r="CS24" s="83"/>
      <c r="CT24" s="83"/>
      <c r="CU24" s="83"/>
      <c r="CV24" s="83"/>
      <c r="CW24" s="83"/>
      <c r="CX24" s="83"/>
      <c r="CY24" s="83"/>
      <c r="CZ24" s="83"/>
      <c r="DA24" s="83"/>
      <c r="DB24" s="83"/>
      <c r="DC24" s="83"/>
      <c r="DD24" s="83"/>
      <c r="DE24" s="83"/>
      <c r="DF24" s="83"/>
      <c r="DG24" s="83"/>
      <c r="DH24" s="83"/>
      <c r="DI24" s="83"/>
      <c r="DJ24" s="83"/>
      <c r="DK24" s="83"/>
      <c r="DL24" s="83"/>
      <c r="DM24" s="83"/>
      <c r="DN24" s="83"/>
      <c r="DO24" s="83"/>
      <c r="DP24" s="83"/>
      <c r="DQ24" s="83"/>
      <c r="DR24" s="83"/>
      <c r="DS24" s="83"/>
      <c r="DT24" s="83"/>
      <c r="DU24" s="83"/>
      <c r="DV24" s="83"/>
      <c r="DW24" s="83"/>
      <c r="DX24" s="83"/>
      <c r="DY24" s="83"/>
      <c r="DZ24" s="83"/>
      <c r="EA24" s="83"/>
      <c r="EB24" s="83"/>
      <c r="EC24" s="83"/>
      <c r="ED24" s="83"/>
      <c r="EE24" s="83"/>
      <c r="EF24" s="83"/>
      <c r="EG24" s="83"/>
      <c r="EH24" s="83"/>
      <c r="EI24" s="83"/>
      <c r="EJ24" s="83"/>
      <c r="EK24" s="83"/>
      <c r="EL24" s="83"/>
      <c r="EM24" s="83"/>
      <c r="EN24" s="83"/>
      <c r="EO24" s="83"/>
      <c r="EP24" s="83"/>
      <c r="EQ24" s="83"/>
      <c r="ER24" s="83"/>
      <c r="ES24" s="83"/>
      <c r="ET24" s="83"/>
      <c r="EU24" s="83"/>
      <c r="EV24" s="83"/>
      <c r="EW24" s="83"/>
      <c r="EX24" s="83"/>
      <c r="EY24" s="83"/>
      <c r="EZ24" s="83"/>
      <c r="FA24" s="83"/>
      <c r="FB24" s="83"/>
      <c r="FC24" s="83"/>
      <c r="FD24" s="83"/>
      <c r="FE24" s="83"/>
      <c r="FF24" s="83"/>
      <c r="FG24" s="83"/>
      <c r="FH24" s="83"/>
      <c r="FI24" s="83"/>
      <c r="FJ24" s="83"/>
      <c r="FK24" s="83"/>
      <c r="FL24" s="83"/>
      <c r="FM24" s="83"/>
      <c r="FN24" s="83"/>
      <c r="FO24" s="83"/>
      <c r="FP24" s="83"/>
      <c r="FQ24" s="83"/>
      <c r="FR24" s="83"/>
      <c r="FS24" s="83"/>
      <c r="FT24" s="83"/>
      <c r="FU24" s="83"/>
      <c r="FV24" s="83"/>
      <c r="FW24" s="83"/>
      <c r="FX24" s="83"/>
      <c r="FY24" s="83"/>
      <c r="FZ24" s="83"/>
      <c r="GA24" s="83"/>
      <c r="GB24" s="83"/>
      <c r="GC24" s="83"/>
      <c r="GD24" s="83"/>
      <c r="GE24" s="83"/>
      <c r="GF24" s="83"/>
      <c r="GG24" s="83"/>
      <c r="GH24" s="83"/>
      <c r="GI24" s="83"/>
      <c r="GJ24" s="83"/>
      <c r="GK24" s="83"/>
      <c r="GL24" s="83"/>
      <c r="GM24" s="83"/>
      <c r="GN24" s="83"/>
      <c r="GO24" s="83"/>
      <c r="GP24" s="83"/>
      <c r="GQ24" s="83"/>
      <c r="GR24" s="83"/>
      <c r="GS24" s="83"/>
      <c r="GT24" s="83"/>
      <c r="GU24" s="83"/>
      <c r="GV24" s="83"/>
      <c r="GW24" s="83"/>
      <c r="GX24" s="83"/>
      <c r="GY24" s="83"/>
      <c r="GZ24" s="83"/>
      <c r="HA24" s="83"/>
      <c r="HB24" s="83"/>
      <c r="HC24" s="83"/>
      <c r="HD24" s="83"/>
      <c r="HE24" s="83"/>
      <c r="HF24" s="83"/>
      <c r="HG24" s="83"/>
      <c r="HH24" s="83"/>
      <c r="HI24" s="83"/>
      <c r="HJ24" s="83"/>
      <c r="HK24" s="83"/>
      <c r="HL24" s="83"/>
      <c r="HM24" s="83"/>
      <c r="HN24" s="83"/>
      <c r="HO24" s="83"/>
      <c r="HP24" s="83"/>
      <c r="HQ24" s="83"/>
      <c r="HR24" s="83"/>
      <c r="HS24" s="83"/>
      <c r="HT24" s="83"/>
      <c r="HU24" s="83"/>
      <c r="HV24" s="83"/>
      <c r="HW24" s="83"/>
      <c r="HX24" s="83"/>
      <c r="HY24" s="83"/>
      <c r="HZ24" s="83"/>
      <c r="IA24" s="83"/>
      <c r="IB24" s="83"/>
      <c r="IC24" s="83"/>
      <c r="ID24" s="83"/>
      <c r="IE24" s="83"/>
      <c r="IF24" s="83"/>
      <c r="IG24" s="83"/>
      <c r="IH24" s="83"/>
      <c r="II24" s="83"/>
      <c r="IJ24" s="83"/>
      <c r="IK24" s="83"/>
      <c r="IL24" s="83"/>
      <c r="IM24" s="83"/>
      <c r="IN24" s="83"/>
      <c r="IO24" s="83"/>
      <c r="IP24" s="83"/>
      <c r="IQ24" s="83"/>
      <c r="IR24" s="83"/>
      <c r="IS24" s="83"/>
      <c r="IT24" s="83"/>
      <c r="IU24" s="83"/>
      <c r="IV24" s="83"/>
    </row>
    <row r="25" spans="1:256" s="1" customFormat="1">
      <c r="A25" s="11"/>
      <c r="B25" s="17"/>
      <c r="C25" s="17"/>
      <c r="D25" s="17"/>
      <c r="E25" s="59"/>
      <c r="F25" s="59"/>
      <c r="G25" s="60"/>
      <c r="H25" s="60"/>
      <c r="I25" s="61"/>
      <c r="J25" s="59"/>
      <c r="K25" s="59"/>
      <c r="L25" s="60"/>
      <c r="M25" s="62"/>
      <c r="N25" s="14"/>
    </row>
    <row r="26" spans="1:256" s="21" customFormat="1" ht="15.75">
      <c r="A26" s="479" t="s">
        <v>642</v>
      </c>
      <c r="B26" s="480"/>
      <c r="C26" s="480"/>
      <c r="D26" s="480"/>
      <c r="E26" s="480"/>
      <c r="F26" s="480"/>
      <c r="G26" s="480"/>
      <c r="H26" s="480"/>
      <c r="I26" s="480"/>
      <c r="J26" s="480"/>
      <c r="K26" s="480"/>
      <c r="L26" s="480"/>
      <c r="M26" s="480"/>
    </row>
    <row r="27" spans="1:256" s="1" customFormat="1">
      <c r="A27" s="11"/>
      <c r="B27" s="62"/>
      <c r="C27" s="63"/>
      <c r="D27" s="63"/>
      <c r="E27" s="64"/>
      <c r="F27" s="65"/>
      <c r="G27" s="66"/>
      <c r="H27" s="66"/>
      <c r="I27" s="61"/>
      <c r="J27" s="59"/>
      <c r="K27" s="59"/>
      <c r="L27" s="59"/>
      <c r="M27" s="18"/>
      <c r="N27" s="67"/>
    </row>
    <row r="28" spans="1:256" s="63" customFormat="1">
      <c r="A28" s="32" t="s">
        <v>32</v>
      </c>
      <c r="B28" s="17"/>
      <c r="C28" s="17"/>
      <c r="E28" s="68" t="s">
        <v>33</v>
      </c>
      <c r="I28" s="32" t="s">
        <v>34</v>
      </c>
      <c r="L28" s="17"/>
      <c r="N28" s="68" t="s">
        <v>631</v>
      </c>
    </row>
    <row r="29" spans="1:256" s="63" customFormat="1">
      <c r="A29" s="32"/>
      <c r="B29" s="17"/>
      <c r="C29" s="17"/>
      <c r="F29" s="68"/>
      <c r="I29" s="32"/>
      <c r="L29" s="17"/>
      <c r="N29" s="68" t="s">
        <v>154</v>
      </c>
    </row>
    <row r="30" spans="1:256" s="63" customFormat="1" ht="9.75" customHeight="1">
      <c r="A30" s="32"/>
      <c r="B30" s="17"/>
      <c r="C30" s="17"/>
      <c r="F30" s="68"/>
      <c r="I30" s="32"/>
      <c r="L30" s="17"/>
      <c r="N30" s="68"/>
    </row>
    <row r="31" spans="1:256" s="63" customFormat="1">
      <c r="A31" s="32" t="s">
        <v>35</v>
      </c>
      <c r="B31" s="17"/>
      <c r="C31" s="17"/>
      <c r="E31" s="68" t="s">
        <v>36</v>
      </c>
      <c r="I31" s="32" t="s">
        <v>37</v>
      </c>
      <c r="N31" s="68" t="s">
        <v>38</v>
      </c>
    </row>
    <row r="32" spans="1:256" s="1" customFormat="1">
      <c r="A32" s="72"/>
      <c r="B32" s="474"/>
      <c r="C32" s="474"/>
      <c r="D32" s="474"/>
      <c r="E32" s="60"/>
      <c r="F32" s="60"/>
      <c r="G32" s="68"/>
      <c r="H32" s="68"/>
      <c r="I32" s="69"/>
      <c r="J32" s="60"/>
      <c r="K32" s="60"/>
      <c r="L32" s="70"/>
      <c r="N32" s="68" t="s">
        <v>39</v>
      </c>
    </row>
    <row r="33" spans="1:14" s="1" customFormat="1" ht="21.75" customHeight="1">
      <c r="A33" s="11"/>
      <c r="B33" s="62"/>
      <c r="C33" s="62"/>
      <c r="D33" s="60"/>
      <c r="E33" s="60"/>
      <c r="F33" s="60"/>
      <c r="G33" s="62"/>
      <c r="H33" s="62"/>
      <c r="I33" s="69"/>
      <c r="J33" s="60"/>
      <c r="K33" s="60"/>
      <c r="L33" s="70"/>
      <c r="M33" s="62"/>
      <c r="N33" s="62"/>
    </row>
    <row r="34" spans="1:14" s="1" customFormat="1" ht="12.75">
      <c r="A34" s="18"/>
      <c r="B34" s="18"/>
      <c r="C34" s="18"/>
      <c r="D34" s="18"/>
      <c r="E34" s="18"/>
      <c r="F34" s="18"/>
      <c r="G34" s="18"/>
      <c r="H34" s="18"/>
      <c r="I34" s="18"/>
      <c r="J34" s="18"/>
      <c r="K34" s="18"/>
      <c r="L34" s="19"/>
      <c r="M34" s="18"/>
      <c r="N34" s="18"/>
    </row>
    <row r="35" spans="1:14" s="1" customFormat="1" ht="12.75">
      <c r="A35" s="18"/>
      <c r="B35" s="18"/>
      <c r="C35" s="18"/>
      <c r="D35" s="18"/>
      <c r="E35" s="18"/>
      <c r="F35" s="18"/>
      <c r="G35" s="18"/>
      <c r="H35" s="18"/>
      <c r="I35" s="18"/>
      <c r="J35" s="18"/>
      <c r="K35" s="18"/>
      <c r="L35" s="19"/>
      <c r="M35" s="18"/>
      <c r="N35" s="18"/>
    </row>
    <row r="36" spans="1:14" s="1" customFormat="1" ht="15.75">
      <c r="A36" s="21"/>
      <c r="B36" s="21"/>
      <c r="C36" s="21"/>
      <c r="D36" s="21"/>
      <c r="E36" s="21"/>
      <c r="F36" s="21"/>
      <c r="G36" s="21"/>
      <c r="H36" s="21"/>
      <c r="I36" s="21"/>
      <c r="J36" s="21"/>
      <c r="K36" s="21"/>
      <c r="L36" s="3"/>
      <c r="M36" s="21"/>
      <c r="N36" s="21"/>
    </row>
    <row r="37" spans="1:14" s="1" customFormat="1" ht="15.75">
      <c r="A37" s="21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3"/>
      <c r="M37" s="21"/>
      <c r="N37" s="21"/>
    </row>
    <row r="38" spans="1:14" s="1" customFormat="1" ht="15.75">
      <c r="A38" s="21"/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3"/>
      <c r="M38" s="21"/>
      <c r="N38" s="21"/>
    </row>
  </sheetData>
  <mergeCells count="29">
    <mergeCell ref="A26:M26"/>
    <mergeCell ref="M15:O16"/>
    <mergeCell ref="F15:F16"/>
    <mergeCell ref="K15:K16"/>
    <mergeCell ref="G15:G16"/>
    <mergeCell ref="H15:H16"/>
    <mergeCell ref="I15:I16"/>
    <mergeCell ref="J15:J16"/>
    <mergeCell ref="D9:L9"/>
    <mergeCell ref="M8:O8"/>
    <mergeCell ref="A8:C9"/>
    <mergeCell ref="B32:D32"/>
    <mergeCell ref="D6:L6"/>
    <mergeCell ref="A10:C10"/>
    <mergeCell ref="M10:O11"/>
    <mergeCell ref="A7:C7"/>
    <mergeCell ref="D8:L8"/>
    <mergeCell ref="D10:L10"/>
    <mergeCell ref="A15:A16"/>
    <mergeCell ref="D7:L7"/>
    <mergeCell ref="M9:O9"/>
    <mergeCell ref="E15:E16"/>
    <mergeCell ref="B15:D16"/>
    <mergeCell ref="L15:L16"/>
    <mergeCell ref="A1:O1"/>
    <mergeCell ref="A2:O2"/>
    <mergeCell ref="A3:O3"/>
    <mergeCell ref="A4:O4"/>
    <mergeCell ref="A6:C6"/>
  </mergeCells>
  <pageMargins left="0.25" right="0.25" top="0.75" bottom="0.75" header="0.3" footer="0.3"/>
  <pageSetup paperSize="9" scale="79" orientation="landscape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>
  <sheetPr>
    <tabColor rgb="FFE6B9B8"/>
  </sheetPr>
  <dimension ref="A1:IV37"/>
  <sheetViews>
    <sheetView topLeftCell="A11" zoomScale="85" workbookViewId="0">
      <selection activeCell="A37" sqref="A37"/>
    </sheetView>
  </sheetViews>
  <sheetFormatPr defaultColWidth="9" defaultRowHeight="15"/>
  <cols>
    <col min="1" max="1" width="5.85546875" style="1" customWidth="1"/>
    <col min="2" max="2" width="11.42578125" style="1" customWidth="1"/>
    <col min="3" max="3" width="16.85546875" style="1" customWidth="1"/>
    <col min="4" max="4" width="9.85546875" style="1" customWidth="1"/>
    <col min="5" max="5" width="10.42578125" style="1" customWidth="1"/>
    <col min="6" max="6" width="9.7109375" style="1" customWidth="1"/>
    <col min="7" max="7" width="30.5703125" style="1" customWidth="1"/>
    <col min="8" max="8" width="23.5703125" style="1" customWidth="1"/>
    <col min="9" max="9" width="7.42578125" style="1" customWidth="1"/>
    <col min="10" max="10" width="8" style="1" customWidth="1"/>
    <col min="11" max="11" width="7.85546875" style="1" customWidth="1"/>
    <col min="12" max="12" width="7.5703125" style="2" customWidth="1"/>
    <col min="13" max="13" width="12" style="1" customWidth="1"/>
    <col min="14" max="14" width="11.85546875" style="1" customWidth="1"/>
    <col min="15" max="15" width="13.28515625" style="1" customWidth="1"/>
    <col min="16" max="256" width="9.140625" style="1" customWidth="1"/>
  </cols>
  <sheetData>
    <row r="1" spans="1:15" ht="18.75" customHeight="1">
      <c r="A1" s="471" t="s">
        <v>0</v>
      </c>
      <c r="B1" s="471"/>
      <c r="C1" s="471"/>
      <c r="D1" s="471"/>
      <c r="E1" s="471"/>
      <c r="F1" s="471"/>
      <c r="G1" s="471"/>
      <c r="H1" s="471"/>
      <c r="I1" s="471"/>
      <c r="J1" s="471"/>
      <c r="K1" s="471"/>
      <c r="L1" s="471"/>
      <c r="M1" s="471"/>
      <c r="N1" s="471"/>
      <c r="O1" s="471"/>
    </row>
    <row r="2" spans="1:15" ht="18.75" customHeight="1">
      <c r="A2" s="471" t="s">
        <v>8</v>
      </c>
      <c r="B2" s="471"/>
      <c r="C2" s="471"/>
      <c r="D2" s="471"/>
      <c r="E2" s="471"/>
      <c r="F2" s="471"/>
      <c r="G2" s="471"/>
      <c r="H2" s="471"/>
      <c r="I2" s="471"/>
      <c r="J2" s="471"/>
      <c r="K2" s="471"/>
      <c r="L2" s="471"/>
      <c r="M2" s="471"/>
      <c r="N2" s="471"/>
      <c r="O2" s="471"/>
    </row>
    <row r="3" spans="1:15" ht="18.75" customHeight="1">
      <c r="A3" s="471" t="s">
        <v>2</v>
      </c>
      <c r="B3" s="471"/>
      <c r="C3" s="471"/>
      <c r="D3" s="471"/>
      <c r="E3" s="471"/>
      <c r="F3" s="471"/>
      <c r="G3" s="471"/>
      <c r="H3" s="471"/>
      <c r="I3" s="471"/>
      <c r="J3" s="471"/>
      <c r="K3" s="471"/>
      <c r="L3" s="471"/>
      <c r="M3" s="471"/>
      <c r="N3" s="471"/>
      <c r="O3" s="471"/>
    </row>
    <row r="4" spans="1:15" s="1" customFormat="1" ht="18" customHeight="1">
      <c r="A4" s="471" t="s">
        <v>3</v>
      </c>
      <c r="B4" s="471"/>
      <c r="C4" s="471"/>
      <c r="D4" s="471"/>
      <c r="E4" s="471"/>
      <c r="F4" s="471"/>
      <c r="G4" s="471"/>
      <c r="H4" s="471"/>
      <c r="I4" s="471"/>
      <c r="J4" s="471"/>
      <c r="K4" s="471"/>
      <c r="L4" s="471"/>
      <c r="M4" s="471"/>
      <c r="N4" s="471"/>
      <c r="O4" s="471"/>
    </row>
    <row r="5" spans="1:15" s="1" customFormat="1" ht="7.5" customHeight="1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</row>
    <row r="6" spans="1:15" s="1" customFormat="1" ht="18" customHeight="1">
      <c r="A6" s="462" t="s">
        <v>6</v>
      </c>
      <c r="B6" s="462"/>
      <c r="C6" s="462"/>
      <c r="D6" s="465" t="s">
        <v>9</v>
      </c>
      <c r="E6" s="465"/>
      <c r="F6" s="465"/>
      <c r="G6" s="465"/>
      <c r="H6" s="465"/>
      <c r="I6" s="465"/>
      <c r="J6" s="465"/>
      <c r="K6" s="465"/>
      <c r="L6" s="465"/>
      <c r="M6" s="4"/>
      <c r="N6" s="4"/>
      <c r="O6" s="4"/>
    </row>
    <row r="7" spans="1:15" s="1" customFormat="1" ht="18" customHeight="1">
      <c r="A7" s="476" t="s">
        <v>7</v>
      </c>
      <c r="B7" s="476"/>
      <c r="C7" s="476"/>
      <c r="D7" s="465" t="s">
        <v>4</v>
      </c>
      <c r="E7" s="465"/>
      <c r="F7" s="465"/>
      <c r="G7" s="465"/>
      <c r="H7" s="465"/>
      <c r="I7" s="465"/>
      <c r="J7" s="465"/>
      <c r="K7" s="465"/>
      <c r="L7" s="465"/>
    </row>
    <row r="8" spans="1:15" s="1" customFormat="1" ht="18" customHeight="1">
      <c r="A8" s="481" t="s">
        <v>10</v>
      </c>
      <c r="B8" s="481"/>
      <c r="C8" s="481"/>
      <c r="D8" s="465" t="s">
        <v>5</v>
      </c>
      <c r="E8" s="465"/>
      <c r="F8" s="465"/>
      <c r="G8" s="465"/>
      <c r="H8" s="465"/>
      <c r="I8" s="465"/>
      <c r="J8" s="465"/>
      <c r="K8" s="465"/>
      <c r="L8" s="465"/>
      <c r="M8" s="472" t="s">
        <v>46</v>
      </c>
      <c r="N8" s="472"/>
      <c r="O8" s="472"/>
    </row>
    <row r="9" spans="1:15" s="1" customFormat="1" ht="18" customHeight="1">
      <c r="A9" s="481"/>
      <c r="B9" s="481"/>
      <c r="C9" s="481"/>
      <c r="D9" s="465" t="s">
        <v>47</v>
      </c>
      <c r="E9" s="465"/>
      <c r="F9" s="465"/>
      <c r="G9" s="465"/>
      <c r="H9" s="465"/>
      <c r="I9" s="465"/>
      <c r="J9" s="465"/>
      <c r="K9" s="465"/>
      <c r="L9" s="465"/>
      <c r="M9" s="472" t="s">
        <v>13</v>
      </c>
      <c r="N9" s="472"/>
      <c r="O9" s="472"/>
    </row>
    <row r="10" spans="1:15" s="1" customFormat="1" ht="18" customHeight="1">
      <c r="A10" s="481"/>
      <c r="B10" s="481"/>
      <c r="C10" s="481"/>
      <c r="D10" s="465" t="s">
        <v>40</v>
      </c>
      <c r="E10" s="465"/>
      <c r="F10" s="465"/>
      <c r="G10" s="465"/>
      <c r="H10" s="465"/>
      <c r="I10" s="465"/>
      <c r="J10" s="465"/>
      <c r="K10" s="465"/>
      <c r="L10" s="465"/>
      <c r="M10" s="473" t="s">
        <v>15</v>
      </c>
      <c r="N10" s="473"/>
      <c r="O10" s="473"/>
    </row>
    <row r="11" spans="1:15" s="1" customFormat="1" ht="7.5" customHeight="1">
      <c r="A11" s="35"/>
      <c r="B11" s="36"/>
      <c r="C11" s="37"/>
      <c r="D11" s="12"/>
      <c r="E11" s="13"/>
      <c r="F11" s="13"/>
      <c r="G11" s="13"/>
      <c r="H11" s="13"/>
      <c r="I11" s="13"/>
      <c r="J11" s="13"/>
      <c r="K11" s="13"/>
      <c r="L11" s="13"/>
      <c r="M11" s="473"/>
      <c r="N11" s="473"/>
      <c r="O11" s="473"/>
    </row>
    <row r="12" spans="1:15" s="1" customFormat="1" ht="18" customHeight="1">
      <c r="A12" s="38" t="s">
        <v>16</v>
      </c>
      <c r="B12" s="39"/>
      <c r="C12" s="40"/>
      <c r="D12" s="71">
        <v>48</v>
      </c>
      <c r="E12" s="6"/>
      <c r="F12" s="6"/>
      <c r="G12" s="6"/>
      <c r="H12" s="6"/>
      <c r="I12" s="6"/>
      <c r="J12" s="6"/>
      <c r="K12" s="6"/>
      <c r="L12" s="6"/>
      <c r="M12" s="42" t="s">
        <v>17</v>
      </c>
      <c r="N12" s="42" t="s">
        <v>18</v>
      </c>
      <c r="O12" s="42" t="s">
        <v>19</v>
      </c>
    </row>
    <row r="13" spans="1:15" s="1" customFormat="1" ht="18" customHeight="1">
      <c r="A13" s="43" t="s">
        <v>20</v>
      </c>
      <c r="B13" s="39"/>
      <c r="C13" s="40"/>
      <c r="D13" s="55">
        <v>326</v>
      </c>
      <c r="E13" s="6"/>
      <c r="F13" s="6"/>
      <c r="G13" s="6"/>
      <c r="H13" s="6"/>
      <c r="I13" s="6"/>
      <c r="J13" s="6"/>
      <c r="K13" s="6"/>
      <c r="L13" s="6"/>
      <c r="M13" s="42">
        <v>62</v>
      </c>
      <c r="N13" s="42">
        <v>52</v>
      </c>
      <c r="O13" s="42">
        <v>40</v>
      </c>
    </row>
    <row r="14" spans="1:15" s="1" customFormat="1" ht="7.5" customHeight="1">
      <c r="A14" s="18"/>
      <c r="B14" s="18"/>
      <c r="C14" s="18"/>
      <c r="D14" s="18"/>
      <c r="E14" s="18"/>
      <c r="F14" s="18"/>
      <c r="G14" s="18"/>
      <c r="H14" s="18"/>
      <c r="I14" s="18"/>
      <c r="J14" s="18"/>
      <c r="K14" s="18"/>
      <c r="L14" s="19"/>
      <c r="M14" s="18"/>
      <c r="N14" s="18"/>
    </row>
    <row r="15" spans="1:15" s="1" customFormat="1" ht="15" customHeight="1">
      <c r="A15" s="477" t="s">
        <v>21</v>
      </c>
      <c r="B15" s="478" t="s">
        <v>22</v>
      </c>
      <c r="C15" s="478"/>
      <c r="D15" s="478"/>
      <c r="E15" s="478" t="s">
        <v>23</v>
      </c>
      <c r="F15" s="478" t="s">
        <v>24</v>
      </c>
      <c r="G15" s="478" t="s">
        <v>25</v>
      </c>
      <c r="H15" s="478" t="s">
        <v>26</v>
      </c>
      <c r="I15" s="478" t="s">
        <v>27</v>
      </c>
      <c r="J15" s="478" t="s">
        <v>676</v>
      </c>
      <c r="K15" s="478" t="s">
        <v>29</v>
      </c>
      <c r="L15" s="477" t="s">
        <v>30</v>
      </c>
      <c r="M15" s="478" t="s">
        <v>31</v>
      </c>
      <c r="N15" s="478"/>
      <c r="O15" s="478"/>
    </row>
    <row r="16" spans="1:15" s="1" customFormat="1" ht="12.75">
      <c r="A16" s="477"/>
      <c r="B16" s="478"/>
      <c r="C16" s="478"/>
      <c r="D16" s="478"/>
      <c r="E16" s="478"/>
      <c r="F16" s="478"/>
      <c r="G16" s="478"/>
      <c r="H16" s="478"/>
      <c r="I16" s="478"/>
      <c r="J16" s="478"/>
      <c r="K16" s="478"/>
      <c r="L16" s="477"/>
      <c r="M16" s="478"/>
      <c r="N16" s="478"/>
      <c r="O16" s="478"/>
    </row>
    <row r="17" spans="1:15" ht="24">
      <c r="A17" s="45">
        <v>1</v>
      </c>
      <c r="B17" s="38" t="s">
        <v>353</v>
      </c>
      <c r="C17" s="46"/>
      <c r="D17" s="47"/>
      <c r="E17" s="48">
        <v>2004</v>
      </c>
      <c r="F17" s="48" t="s">
        <v>18</v>
      </c>
      <c r="G17" s="48" t="s">
        <v>77</v>
      </c>
      <c r="H17" s="84" t="s">
        <v>354</v>
      </c>
      <c r="I17" s="49">
        <v>67.5</v>
      </c>
      <c r="J17" s="74">
        <v>56</v>
      </c>
      <c r="K17" s="51" t="s">
        <v>18</v>
      </c>
      <c r="L17" s="51">
        <v>20</v>
      </c>
      <c r="M17" s="85" t="s">
        <v>355</v>
      </c>
      <c r="N17" s="53"/>
      <c r="O17" s="54"/>
    </row>
    <row r="18" spans="1:15" ht="18" customHeight="1">
      <c r="A18" s="45">
        <v>2</v>
      </c>
      <c r="B18" s="38" t="s">
        <v>356</v>
      </c>
      <c r="C18" s="46"/>
      <c r="D18" s="47"/>
      <c r="E18" s="48">
        <v>2007</v>
      </c>
      <c r="F18" s="48" t="s">
        <v>18</v>
      </c>
      <c r="G18" s="48" t="s">
        <v>146</v>
      </c>
      <c r="H18" s="48"/>
      <c r="I18" s="49">
        <v>64.2</v>
      </c>
      <c r="J18" s="50">
        <v>49</v>
      </c>
      <c r="K18" s="51" t="s">
        <v>19</v>
      </c>
      <c r="L18" s="51">
        <v>18</v>
      </c>
      <c r="M18" s="52" t="s">
        <v>357</v>
      </c>
      <c r="N18" s="53"/>
      <c r="O18" s="54"/>
    </row>
    <row r="19" spans="1:15" ht="18" customHeight="1">
      <c r="A19" s="45">
        <v>3</v>
      </c>
      <c r="B19" s="38" t="s">
        <v>360</v>
      </c>
      <c r="C19" s="46"/>
      <c r="D19" s="47"/>
      <c r="E19" s="48">
        <v>1974</v>
      </c>
      <c r="F19" s="48" t="s">
        <v>17</v>
      </c>
      <c r="G19" s="48" t="s">
        <v>151</v>
      </c>
      <c r="H19" s="58" t="s">
        <v>214</v>
      </c>
      <c r="I19" s="49">
        <v>63.95</v>
      </c>
      <c r="J19" s="50">
        <v>48</v>
      </c>
      <c r="K19" s="51" t="s">
        <v>19</v>
      </c>
      <c r="L19" s="51">
        <v>16</v>
      </c>
      <c r="M19" s="52" t="s">
        <v>215</v>
      </c>
      <c r="N19" s="53"/>
      <c r="O19" s="54"/>
    </row>
    <row r="20" spans="1:15" ht="18" customHeight="1">
      <c r="A20" s="45">
        <v>4</v>
      </c>
      <c r="B20" s="38" t="s">
        <v>358</v>
      </c>
      <c r="C20" s="46"/>
      <c r="D20" s="47"/>
      <c r="E20" s="48">
        <v>2003</v>
      </c>
      <c r="F20" s="48" t="s">
        <v>18</v>
      </c>
      <c r="G20" s="48" t="s">
        <v>83</v>
      </c>
      <c r="H20" s="48"/>
      <c r="I20" s="49">
        <v>64.349999999999994</v>
      </c>
      <c r="J20" s="50">
        <v>42</v>
      </c>
      <c r="K20" s="51" t="s">
        <v>19</v>
      </c>
      <c r="L20" s="51">
        <v>15</v>
      </c>
      <c r="M20" s="52" t="s">
        <v>359</v>
      </c>
      <c r="N20" s="53"/>
      <c r="O20" s="54"/>
    </row>
    <row r="21" spans="1:15" ht="18" customHeight="1">
      <c r="A21" s="45">
        <v>5</v>
      </c>
      <c r="B21" s="38" t="s">
        <v>363</v>
      </c>
      <c r="C21" s="46"/>
      <c r="D21" s="47"/>
      <c r="E21" s="48">
        <v>2003</v>
      </c>
      <c r="F21" s="48" t="s">
        <v>19</v>
      </c>
      <c r="G21" s="48" t="s">
        <v>85</v>
      </c>
      <c r="H21" s="48"/>
      <c r="I21" s="49">
        <v>67.75</v>
      </c>
      <c r="J21" s="50">
        <v>36</v>
      </c>
      <c r="K21" s="51" t="s">
        <v>521</v>
      </c>
      <c r="L21" s="51">
        <v>14</v>
      </c>
      <c r="M21" s="52" t="s">
        <v>364</v>
      </c>
      <c r="N21" s="53"/>
      <c r="O21" s="54"/>
    </row>
    <row r="22" spans="1:15" ht="18" customHeight="1">
      <c r="A22" s="45">
        <v>6</v>
      </c>
      <c r="B22" s="38" t="s">
        <v>361</v>
      </c>
      <c r="C22" s="46"/>
      <c r="D22" s="47"/>
      <c r="E22" s="48">
        <v>1993</v>
      </c>
      <c r="F22" s="48" t="s">
        <v>18</v>
      </c>
      <c r="G22" s="48" t="s">
        <v>154</v>
      </c>
      <c r="H22" s="48" t="s">
        <v>172</v>
      </c>
      <c r="I22" s="49">
        <v>67.7</v>
      </c>
      <c r="J22" s="50">
        <v>31</v>
      </c>
      <c r="K22" s="51" t="s">
        <v>521</v>
      </c>
      <c r="L22" s="51">
        <v>13</v>
      </c>
      <c r="M22" s="52" t="s">
        <v>362</v>
      </c>
      <c r="N22" s="53"/>
      <c r="O22" s="54"/>
    </row>
    <row r="23" spans="1:15" ht="18" customHeight="1">
      <c r="A23" s="45">
        <v>7</v>
      </c>
      <c r="B23" s="38" t="s">
        <v>365</v>
      </c>
      <c r="C23" s="46"/>
      <c r="D23" s="47"/>
      <c r="E23" s="48">
        <v>1990</v>
      </c>
      <c r="F23" s="48" t="s">
        <v>18</v>
      </c>
      <c r="G23" s="48" t="s">
        <v>81</v>
      </c>
      <c r="H23" s="58" t="s">
        <v>366</v>
      </c>
      <c r="I23" s="49">
        <v>65.650000000000006</v>
      </c>
      <c r="J23" s="50">
        <v>21</v>
      </c>
      <c r="K23" s="51" t="s">
        <v>521</v>
      </c>
      <c r="L23" s="51">
        <v>12</v>
      </c>
      <c r="M23" s="52" t="s">
        <v>367</v>
      </c>
      <c r="N23" s="53"/>
      <c r="O23" s="54"/>
    </row>
    <row r="24" spans="1:15" ht="18" customHeight="1">
      <c r="A24" s="45">
        <v>8</v>
      </c>
      <c r="B24" s="38" t="s">
        <v>368</v>
      </c>
      <c r="C24" s="46"/>
      <c r="D24" s="47"/>
      <c r="E24" s="48">
        <v>2006</v>
      </c>
      <c r="F24" s="48" t="s">
        <v>19</v>
      </c>
      <c r="G24" s="48" t="s">
        <v>157</v>
      </c>
      <c r="H24" s="48"/>
      <c r="I24" s="49">
        <v>66.95</v>
      </c>
      <c r="J24" s="50">
        <v>17</v>
      </c>
      <c r="K24" s="51" t="s">
        <v>521</v>
      </c>
      <c r="L24" s="51">
        <v>11</v>
      </c>
      <c r="M24" s="52" t="s">
        <v>369</v>
      </c>
      <c r="N24" s="53"/>
      <c r="O24" s="54"/>
    </row>
    <row r="25" spans="1:15" s="1" customFormat="1">
      <c r="A25" s="11"/>
      <c r="B25" s="17"/>
      <c r="C25" s="17"/>
      <c r="D25" s="17"/>
      <c r="E25" s="59"/>
      <c r="F25" s="59"/>
      <c r="G25" s="60"/>
      <c r="H25" s="60"/>
      <c r="I25" s="61"/>
      <c r="J25" s="59"/>
      <c r="K25" s="59"/>
      <c r="L25" s="60"/>
      <c r="M25" s="62"/>
      <c r="N25" s="14"/>
    </row>
    <row r="26" spans="1:15" s="1" customFormat="1">
      <c r="A26" s="11"/>
      <c r="B26" s="62"/>
      <c r="C26" s="63"/>
      <c r="D26" s="63"/>
      <c r="E26" s="64"/>
      <c r="F26" s="65"/>
      <c r="G26" s="66"/>
      <c r="H26" s="66"/>
      <c r="I26" s="61"/>
      <c r="J26" s="59"/>
      <c r="K26" s="59"/>
      <c r="L26" s="59"/>
      <c r="M26" s="18"/>
      <c r="N26" s="67"/>
    </row>
    <row r="27" spans="1:15" s="63" customFormat="1">
      <c r="A27" s="32" t="s">
        <v>32</v>
      </c>
      <c r="B27" s="17"/>
      <c r="C27" s="17"/>
      <c r="E27" s="68" t="s">
        <v>33</v>
      </c>
      <c r="I27" s="32" t="s">
        <v>34</v>
      </c>
      <c r="L27" s="17"/>
      <c r="N27" s="68" t="s">
        <v>631</v>
      </c>
    </row>
    <row r="28" spans="1:15" s="63" customFormat="1">
      <c r="A28" s="32"/>
      <c r="B28" s="17"/>
      <c r="C28" s="17"/>
      <c r="F28" s="68"/>
      <c r="I28" s="32"/>
      <c r="L28" s="17"/>
      <c r="N28" s="68" t="s">
        <v>154</v>
      </c>
    </row>
    <row r="29" spans="1:15" s="63" customFormat="1" ht="9.75" customHeight="1">
      <c r="A29" s="32"/>
      <c r="B29" s="17"/>
      <c r="C29" s="17"/>
      <c r="F29" s="68"/>
      <c r="I29" s="32"/>
      <c r="L29" s="17"/>
      <c r="N29" s="68"/>
    </row>
    <row r="30" spans="1:15" s="63" customFormat="1">
      <c r="A30" s="32" t="s">
        <v>35</v>
      </c>
      <c r="B30" s="17"/>
      <c r="C30" s="17"/>
      <c r="E30" s="68" t="s">
        <v>36</v>
      </c>
      <c r="I30" s="32" t="s">
        <v>37</v>
      </c>
      <c r="N30" s="68" t="s">
        <v>38</v>
      </c>
    </row>
    <row r="31" spans="1:15" s="1" customFormat="1">
      <c r="A31" s="72"/>
      <c r="B31" s="474"/>
      <c r="C31" s="474"/>
      <c r="D31" s="474"/>
      <c r="E31" s="60"/>
      <c r="F31" s="60"/>
      <c r="G31" s="68"/>
      <c r="H31" s="68"/>
      <c r="I31" s="69"/>
      <c r="J31" s="60"/>
      <c r="K31" s="60"/>
      <c r="L31" s="70"/>
      <c r="N31" s="68" t="s">
        <v>39</v>
      </c>
    </row>
    <row r="32" spans="1:15" s="1" customFormat="1" ht="21.75" customHeight="1">
      <c r="A32" s="11"/>
      <c r="B32" s="62"/>
      <c r="C32" s="62"/>
      <c r="D32" s="60"/>
      <c r="E32" s="60"/>
      <c r="F32" s="60"/>
      <c r="G32" s="62"/>
      <c r="H32" s="62"/>
      <c r="I32" s="69"/>
      <c r="J32" s="60"/>
      <c r="K32" s="60"/>
      <c r="L32" s="70"/>
      <c r="M32" s="62"/>
      <c r="N32" s="62"/>
    </row>
    <row r="33" spans="1:14" s="1" customFormat="1" ht="12.75">
      <c r="A33" s="18"/>
      <c r="B33" s="18"/>
      <c r="C33" s="18"/>
      <c r="D33" s="18"/>
      <c r="E33" s="18"/>
      <c r="F33" s="18"/>
      <c r="G33" s="18"/>
      <c r="H33" s="18"/>
      <c r="I33" s="18"/>
      <c r="J33" s="18"/>
      <c r="K33" s="18"/>
      <c r="L33" s="19"/>
      <c r="M33" s="18"/>
      <c r="N33" s="18"/>
    </row>
    <row r="34" spans="1:14" s="1" customFormat="1" ht="12.75">
      <c r="A34" s="18"/>
      <c r="B34" s="18"/>
      <c r="C34" s="18"/>
      <c r="D34" s="18"/>
      <c r="E34" s="18"/>
      <c r="F34" s="18"/>
      <c r="G34" s="18"/>
      <c r="H34" s="18"/>
      <c r="I34" s="18"/>
      <c r="J34" s="18"/>
      <c r="K34" s="18"/>
      <c r="L34" s="19"/>
      <c r="M34" s="18"/>
      <c r="N34" s="18"/>
    </row>
    <row r="35" spans="1:14" s="1" customFormat="1" ht="15.75">
      <c r="A35" s="21"/>
      <c r="B35" s="21"/>
      <c r="C35" s="21"/>
      <c r="D35" s="21"/>
      <c r="E35" s="21"/>
      <c r="F35" s="21"/>
      <c r="G35" s="21"/>
      <c r="H35" s="21"/>
      <c r="I35" s="21"/>
      <c r="J35" s="21"/>
      <c r="K35" s="21"/>
      <c r="L35" s="3"/>
      <c r="M35" s="21"/>
      <c r="N35" s="21"/>
    </row>
    <row r="36" spans="1:14" s="1" customFormat="1" ht="15.75">
      <c r="A36" s="21"/>
      <c r="B36" s="21"/>
      <c r="C36" s="21"/>
      <c r="D36" s="21"/>
      <c r="E36" s="21"/>
      <c r="F36" s="21"/>
      <c r="G36" s="21"/>
      <c r="H36" s="21"/>
      <c r="I36" s="21"/>
      <c r="J36" s="21"/>
      <c r="K36" s="21"/>
      <c r="L36" s="3"/>
      <c r="M36" s="21"/>
      <c r="N36" s="21"/>
    </row>
    <row r="37" spans="1:14" s="1" customFormat="1" ht="15.75">
      <c r="A37" s="21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3"/>
      <c r="M37" s="21"/>
      <c r="N37" s="21"/>
    </row>
  </sheetData>
  <mergeCells count="28">
    <mergeCell ref="M15:O16"/>
    <mergeCell ref="F15:F16"/>
    <mergeCell ref="K15:K16"/>
    <mergeCell ref="G15:G16"/>
    <mergeCell ref="H15:H16"/>
    <mergeCell ref="I15:I16"/>
    <mergeCell ref="J15:J16"/>
    <mergeCell ref="D9:L9"/>
    <mergeCell ref="M8:O8"/>
    <mergeCell ref="A8:C9"/>
    <mergeCell ref="B31:D31"/>
    <mergeCell ref="D6:L6"/>
    <mergeCell ref="A10:C10"/>
    <mergeCell ref="M10:O11"/>
    <mergeCell ref="A7:C7"/>
    <mergeCell ref="D8:L8"/>
    <mergeCell ref="D10:L10"/>
    <mergeCell ref="A15:A16"/>
    <mergeCell ref="D7:L7"/>
    <mergeCell ref="M9:O9"/>
    <mergeCell ref="E15:E16"/>
    <mergeCell ref="B15:D16"/>
    <mergeCell ref="L15:L16"/>
    <mergeCell ref="A1:O1"/>
    <mergeCell ref="A2:O2"/>
    <mergeCell ref="A3:O3"/>
    <mergeCell ref="A4:O4"/>
    <mergeCell ref="A6:C6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77" orientation="landscape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>
  <sheetPr>
    <tabColor rgb="FFE6B9B8"/>
    <pageSetUpPr fitToPage="1"/>
  </sheetPr>
  <dimension ref="A1:IV36"/>
  <sheetViews>
    <sheetView topLeftCell="A10" zoomScale="90" workbookViewId="0">
      <selection activeCell="A24" sqref="A24:IV24"/>
    </sheetView>
  </sheetViews>
  <sheetFormatPr defaultColWidth="9" defaultRowHeight="15"/>
  <cols>
    <col min="1" max="1" width="6.140625" style="1" customWidth="1"/>
    <col min="2" max="2" width="11.42578125" style="1" customWidth="1"/>
    <col min="3" max="3" width="15.85546875" style="1" customWidth="1"/>
    <col min="4" max="4" width="9.85546875" style="1" customWidth="1"/>
    <col min="5" max="5" width="10.42578125" style="1" customWidth="1"/>
    <col min="6" max="6" width="9.7109375" style="1" customWidth="1"/>
    <col min="7" max="7" width="27.28515625" style="1" customWidth="1"/>
    <col min="8" max="8" width="26.140625" style="1" customWidth="1"/>
    <col min="9" max="9" width="7.42578125" style="1" customWidth="1"/>
    <col min="10" max="10" width="8" style="1" customWidth="1"/>
    <col min="11" max="11" width="7.85546875" style="1" customWidth="1"/>
    <col min="12" max="12" width="7.5703125" style="2" customWidth="1"/>
    <col min="13" max="13" width="12" style="1" customWidth="1"/>
    <col min="14" max="14" width="11.85546875" style="1" customWidth="1"/>
    <col min="15" max="15" width="14.5703125" style="1" customWidth="1"/>
    <col min="16" max="256" width="9.140625" style="1" customWidth="1"/>
  </cols>
  <sheetData>
    <row r="1" spans="1:15" ht="18.75" customHeight="1">
      <c r="A1" s="471" t="s">
        <v>0</v>
      </c>
      <c r="B1" s="471"/>
      <c r="C1" s="471"/>
      <c r="D1" s="471"/>
      <c r="E1" s="471"/>
      <c r="F1" s="471"/>
      <c r="G1" s="471"/>
      <c r="H1" s="471"/>
      <c r="I1" s="471"/>
      <c r="J1" s="471"/>
      <c r="K1" s="471"/>
      <c r="L1" s="471"/>
      <c r="M1" s="471"/>
      <c r="N1" s="471"/>
      <c r="O1" s="471"/>
    </row>
    <row r="2" spans="1:15" ht="18.75" customHeight="1">
      <c r="A2" s="471" t="s">
        <v>8</v>
      </c>
      <c r="B2" s="471"/>
      <c r="C2" s="471"/>
      <c r="D2" s="471"/>
      <c r="E2" s="471"/>
      <c r="F2" s="471"/>
      <c r="G2" s="471"/>
      <c r="H2" s="471"/>
      <c r="I2" s="471"/>
      <c r="J2" s="471"/>
      <c r="K2" s="471"/>
      <c r="L2" s="471"/>
      <c r="M2" s="471"/>
      <c r="N2" s="471"/>
      <c r="O2" s="471"/>
    </row>
    <row r="3" spans="1:15" ht="18.75" customHeight="1">
      <c r="A3" s="488" t="s">
        <v>2</v>
      </c>
      <c r="B3" s="471"/>
      <c r="C3" s="471"/>
      <c r="D3" s="471"/>
      <c r="E3" s="471"/>
      <c r="F3" s="471"/>
      <c r="G3" s="471"/>
      <c r="H3" s="471"/>
      <c r="I3" s="471"/>
      <c r="J3" s="471"/>
      <c r="K3" s="471"/>
      <c r="L3" s="471"/>
      <c r="M3" s="471"/>
      <c r="N3" s="471"/>
      <c r="O3" s="471"/>
    </row>
    <row r="4" spans="1:15" s="1" customFormat="1" ht="18" customHeight="1">
      <c r="A4" s="488" t="s">
        <v>3</v>
      </c>
      <c r="B4" s="471"/>
      <c r="C4" s="471"/>
      <c r="D4" s="471"/>
      <c r="E4" s="471"/>
      <c r="F4" s="471"/>
      <c r="G4" s="471"/>
      <c r="H4" s="471"/>
      <c r="I4" s="471"/>
      <c r="J4" s="471"/>
      <c r="K4" s="471"/>
      <c r="L4" s="471"/>
      <c r="M4" s="471"/>
      <c r="N4" s="471"/>
      <c r="O4" s="471"/>
    </row>
    <row r="5" spans="1:15" s="1" customFormat="1" ht="7.5" customHeight="1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</row>
    <row r="6" spans="1:15" s="1" customFormat="1" ht="18" customHeight="1">
      <c r="A6" s="469" t="s">
        <v>6</v>
      </c>
      <c r="B6" s="462"/>
      <c r="C6" s="462"/>
      <c r="D6" s="465" t="s">
        <v>9</v>
      </c>
      <c r="E6" s="465"/>
      <c r="F6" s="465"/>
      <c r="G6" s="465"/>
      <c r="H6" s="465"/>
      <c r="I6" s="465"/>
      <c r="J6" s="465"/>
      <c r="K6" s="465"/>
      <c r="L6" s="465"/>
      <c r="M6" s="4"/>
      <c r="N6" s="4"/>
      <c r="O6" s="4"/>
    </row>
    <row r="7" spans="1:15" s="1" customFormat="1" ht="18" customHeight="1">
      <c r="A7" s="489" t="s">
        <v>7</v>
      </c>
      <c r="B7" s="476"/>
      <c r="C7" s="476"/>
      <c r="D7" s="468" t="s">
        <v>4</v>
      </c>
      <c r="E7" s="465"/>
      <c r="F7" s="465"/>
      <c r="G7" s="465"/>
      <c r="H7" s="465"/>
      <c r="I7" s="465"/>
      <c r="J7" s="465"/>
      <c r="K7" s="465"/>
      <c r="L7" s="465"/>
    </row>
    <row r="8" spans="1:15" s="1" customFormat="1" ht="18" customHeight="1">
      <c r="A8" s="473" t="s">
        <v>10</v>
      </c>
      <c r="B8" s="473"/>
      <c r="C8" s="473"/>
      <c r="D8" s="468" t="s">
        <v>5</v>
      </c>
      <c r="E8" s="465"/>
      <c r="F8" s="465"/>
      <c r="G8" s="465"/>
      <c r="H8" s="465"/>
      <c r="I8" s="465"/>
      <c r="J8" s="465"/>
      <c r="K8" s="465"/>
      <c r="L8" s="465"/>
      <c r="M8" s="472" t="s">
        <v>46</v>
      </c>
      <c r="N8" s="472"/>
      <c r="O8" s="472"/>
    </row>
    <row r="9" spans="1:15" s="1" customFormat="1" ht="18" customHeight="1">
      <c r="A9" s="473"/>
      <c r="B9" s="473"/>
      <c r="C9" s="473"/>
      <c r="D9" s="465" t="s">
        <v>47</v>
      </c>
      <c r="E9" s="465"/>
      <c r="F9" s="465"/>
      <c r="G9" s="465"/>
      <c r="H9" s="465"/>
      <c r="I9" s="465"/>
      <c r="J9" s="465"/>
      <c r="K9" s="465"/>
      <c r="L9" s="465"/>
      <c r="M9" s="472" t="s">
        <v>13</v>
      </c>
      <c r="N9" s="472"/>
      <c r="O9" s="472"/>
    </row>
    <row r="10" spans="1:15" s="1" customFormat="1" ht="18" customHeight="1">
      <c r="A10" s="475"/>
      <c r="B10" s="475"/>
      <c r="C10" s="475"/>
      <c r="D10" s="465" t="s">
        <v>49</v>
      </c>
      <c r="E10" s="465"/>
      <c r="F10" s="465"/>
      <c r="G10" s="465"/>
      <c r="H10" s="465"/>
      <c r="I10" s="465"/>
      <c r="J10" s="465"/>
      <c r="K10" s="465"/>
      <c r="L10" s="465"/>
      <c r="M10" s="473" t="s">
        <v>15</v>
      </c>
      <c r="N10" s="473"/>
      <c r="O10" s="473"/>
    </row>
    <row r="11" spans="1:15" s="1" customFormat="1" ht="7.5" customHeight="1">
      <c r="A11" s="35"/>
      <c r="B11" s="36"/>
      <c r="C11" s="37"/>
      <c r="D11" s="12"/>
      <c r="E11" s="13"/>
      <c r="F11" s="13"/>
      <c r="G11" s="13"/>
      <c r="H11" s="13"/>
      <c r="I11" s="13"/>
      <c r="J11" s="13"/>
      <c r="K11" s="13"/>
      <c r="L11" s="13"/>
      <c r="M11" s="473"/>
      <c r="N11" s="473"/>
      <c r="O11" s="473"/>
    </row>
    <row r="12" spans="1:15" s="1" customFormat="1" ht="18" customHeight="1">
      <c r="A12" s="86" t="s">
        <v>16</v>
      </c>
      <c r="B12" s="39"/>
      <c r="C12" s="40"/>
      <c r="D12" s="71">
        <v>48</v>
      </c>
      <c r="E12" s="6"/>
      <c r="F12" s="6"/>
      <c r="G12" s="6"/>
      <c r="H12" s="6"/>
      <c r="I12" s="6"/>
      <c r="J12" s="6"/>
      <c r="K12" s="6"/>
      <c r="L12" s="6"/>
      <c r="M12" s="42" t="s">
        <v>17</v>
      </c>
      <c r="N12" s="42" t="s">
        <v>18</v>
      </c>
      <c r="O12" s="42" t="s">
        <v>19</v>
      </c>
    </row>
    <row r="13" spans="1:15" s="1" customFormat="1" ht="18" customHeight="1">
      <c r="A13" s="43" t="s">
        <v>20</v>
      </c>
      <c r="B13" s="39"/>
      <c r="C13" s="40"/>
      <c r="D13" s="55">
        <v>326</v>
      </c>
      <c r="E13" s="6"/>
      <c r="F13" s="6"/>
      <c r="G13" s="6"/>
      <c r="H13" s="6"/>
      <c r="I13" s="6"/>
      <c r="J13" s="6"/>
      <c r="K13" s="6"/>
      <c r="L13" s="6"/>
      <c r="M13" s="42">
        <v>72</v>
      </c>
      <c r="N13" s="42">
        <v>56</v>
      </c>
      <c r="O13" s="42">
        <v>45</v>
      </c>
    </row>
    <row r="14" spans="1:15" s="1" customFormat="1" ht="7.5" customHeight="1">
      <c r="A14" s="18"/>
      <c r="B14" s="18"/>
      <c r="C14" s="18"/>
      <c r="D14" s="18"/>
      <c r="E14" s="18"/>
      <c r="F14" s="18"/>
      <c r="G14" s="18"/>
      <c r="H14" s="18"/>
      <c r="I14" s="18"/>
      <c r="J14" s="18"/>
      <c r="K14" s="18"/>
      <c r="L14" s="19"/>
      <c r="M14" s="18"/>
      <c r="N14" s="18"/>
    </row>
    <row r="15" spans="1:15" s="1" customFormat="1" ht="15" customHeight="1">
      <c r="A15" s="477" t="s">
        <v>21</v>
      </c>
      <c r="B15" s="478" t="s">
        <v>22</v>
      </c>
      <c r="C15" s="478"/>
      <c r="D15" s="478"/>
      <c r="E15" s="478" t="s">
        <v>23</v>
      </c>
      <c r="F15" s="478" t="s">
        <v>24</v>
      </c>
      <c r="G15" s="478" t="s">
        <v>25</v>
      </c>
      <c r="H15" s="478" t="s">
        <v>26</v>
      </c>
      <c r="I15" s="478" t="s">
        <v>27</v>
      </c>
      <c r="J15" s="478" t="s">
        <v>676</v>
      </c>
      <c r="K15" s="478" t="s">
        <v>29</v>
      </c>
      <c r="L15" s="477" t="s">
        <v>30</v>
      </c>
      <c r="M15" s="478" t="s">
        <v>31</v>
      </c>
      <c r="N15" s="478"/>
      <c r="O15" s="478"/>
    </row>
    <row r="16" spans="1:15" s="1" customFormat="1" ht="12.75">
      <c r="A16" s="477"/>
      <c r="B16" s="478"/>
      <c r="C16" s="478"/>
      <c r="D16" s="478"/>
      <c r="E16" s="478"/>
      <c r="F16" s="478"/>
      <c r="G16" s="478"/>
      <c r="H16" s="478"/>
      <c r="I16" s="478"/>
      <c r="J16" s="478"/>
      <c r="K16" s="478"/>
      <c r="L16" s="477"/>
      <c r="M16" s="478"/>
      <c r="N16" s="478"/>
      <c r="O16" s="478"/>
    </row>
    <row r="17" spans="1:15" ht="18" customHeight="1">
      <c r="A17" s="45">
        <v>1</v>
      </c>
      <c r="B17" s="38" t="s">
        <v>371</v>
      </c>
      <c r="C17" s="46"/>
      <c r="D17" s="47"/>
      <c r="E17" s="48">
        <v>1999</v>
      </c>
      <c r="F17" s="48" t="s">
        <v>206</v>
      </c>
      <c r="G17" s="48" t="s">
        <v>149</v>
      </c>
      <c r="H17" s="48" t="s">
        <v>239</v>
      </c>
      <c r="I17" s="49">
        <v>82.95</v>
      </c>
      <c r="J17" s="50">
        <v>84</v>
      </c>
      <c r="K17" s="51" t="s">
        <v>17</v>
      </c>
      <c r="L17" s="51">
        <v>20</v>
      </c>
      <c r="M17" s="52" t="s">
        <v>372</v>
      </c>
      <c r="N17" s="53"/>
      <c r="O17" s="54"/>
    </row>
    <row r="18" spans="1:15" ht="18" customHeight="1">
      <c r="A18" s="45">
        <v>2</v>
      </c>
      <c r="B18" s="38" t="s">
        <v>373</v>
      </c>
      <c r="C18" s="46"/>
      <c r="D18" s="47"/>
      <c r="E18" s="48">
        <v>1999</v>
      </c>
      <c r="F18" s="48" t="s">
        <v>17</v>
      </c>
      <c r="G18" s="48" t="s">
        <v>51</v>
      </c>
      <c r="H18" s="58" t="s">
        <v>175</v>
      </c>
      <c r="I18" s="49">
        <v>83.9</v>
      </c>
      <c r="J18" s="50">
        <v>67</v>
      </c>
      <c r="K18" s="51" t="s">
        <v>18</v>
      </c>
      <c r="L18" s="51">
        <v>18</v>
      </c>
      <c r="M18" s="73" t="s">
        <v>374</v>
      </c>
      <c r="N18" s="53"/>
      <c r="O18" s="54"/>
    </row>
    <row r="19" spans="1:15" ht="18" customHeight="1">
      <c r="A19" s="55">
        <v>3</v>
      </c>
      <c r="B19" s="38" t="s">
        <v>378</v>
      </c>
      <c r="C19" s="46"/>
      <c r="D19" s="47"/>
      <c r="E19" s="48">
        <v>2006</v>
      </c>
      <c r="F19" s="48" t="s">
        <v>19</v>
      </c>
      <c r="G19" s="48" t="s">
        <v>121</v>
      </c>
      <c r="H19" s="48"/>
      <c r="I19" s="49">
        <v>82.55</v>
      </c>
      <c r="J19" s="50">
        <v>58</v>
      </c>
      <c r="K19" s="57" t="s">
        <v>636</v>
      </c>
      <c r="L19" s="51">
        <v>16</v>
      </c>
      <c r="M19" s="52" t="s">
        <v>379</v>
      </c>
      <c r="N19" s="53"/>
      <c r="O19" s="54"/>
    </row>
    <row r="20" spans="1:15" ht="18" customHeight="1">
      <c r="A20" s="55">
        <v>4</v>
      </c>
      <c r="B20" s="38" t="s">
        <v>375</v>
      </c>
      <c r="C20" s="46"/>
      <c r="D20" s="47"/>
      <c r="E20" s="48">
        <v>2000</v>
      </c>
      <c r="F20" s="48" t="s">
        <v>18</v>
      </c>
      <c r="G20" s="48" t="s">
        <v>85</v>
      </c>
      <c r="H20" s="48"/>
      <c r="I20" s="49">
        <v>101.8</v>
      </c>
      <c r="J20" s="50">
        <v>50</v>
      </c>
      <c r="K20" s="57" t="s">
        <v>19</v>
      </c>
      <c r="L20" s="51">
        <v>15</v>
      </c>
      <c r="M20" s="52" t="s">
        <v>376</v>
      </c>
      <c r="N20" s="53"/>
      <c r="O20" s="54"/>
    </row>
    <row r="21" spans="1:15" ht="18" customHeight="1">
      <c r="A21" s="55">
        <v>5</v>
      </c>
      <c r="B21" s="38" t="s">
        <v>377</v>
      </c>
      <c r="C21" s="46"/>
      <c r="D21" s="47"/>
      <c r="E21" s="48">
        <v>2004</v>
      </c>
      <c r="F21" s="48" t="s">
        <v>19</v>
      </c>
      <c r="G21" s="48" t="s">
        <v>153</v>
      </c>
      <c r="H21" s="58" t="s">
        <v>182</v>
      </c>
      <c r="I21" s="49">
        <v>86.6</v>
      </c>
      <c r="J21" s="50">
        <v>35</v>
      </c>
      <c r="K21" s="57" t="s">
        <v>521</v>
      </c>
      <c r="L21" s="51">
        <v>14</v>
      </c>
      <c r="M21" s="52" t="s">
        <v>183</v>
      </c>
      <c r="N21" s="53"/>
      <c r="O21" s="54"/>
    </row>
    <row r="22" spans="1:15" ht="18" customHeight="1">
      <c r="A22" s="55">
        <v>6</v>
      </c>
      <c r="B22" s="38" t="s">
        <v>384</v>
      </c>
      <c r="C22" s="46"/>
      <c r="D22" s="47"/>
      <c r="E22" s="48">
        <v>2005</v>
      </c>
      <c r="F22" s="48" t="s">
        <v>19</v>
      </c>
      <c r="G22" s="48" t="s">
        <v>76</v>
      </c>
      <c r="H22" s="48" t="s">
        <v>385</v>
      </c>
      <c r="I22" s="49">
        <v>79.75</v>
      </c>
      <c r="J22" s="50">
        <v>32</v>
      </c>
      <c r="K22" s="57" t="s">
        <v>521</v>
      </c>
      <c r="L22" s="51">
        <v>13</v>
      </c>
      <c r="M22" s="52" t="s">
        <v>386</v>
      </c>
      <c r="N22" s="53"/>
      <c r="O22" s="54"/>
    </row>
    <row r="23" spans="1:15" ht="18" customHeight="1">
      <c r="A23" s="55">
        <v>7</v>
      </c>
      <c r="B23" s="38" t="s">
        <v>382</v>
      </c>
      <c r="C23" s="46"/>
      <c r="D23" s="47"/>
      <c r="E23" s="48">
        <v>1991</v>
      </c>
      <c r="F23" s="48" t="s">
        <v>19</v>
      </c>
      <c r="G23" s="48" t="s">
        <v>152</v>
      </c>
      <c r="H23" s="48"/>
      <c r="I23" s="49">
        <v>79.400000000000006</v>
      </c>
      <c r="J23" s="50">
        <v>19</v>
      </c>
      <c r="K23" s="57" t="s">
        <v>521</v>
      </c>
      <c r="L23" s="51">
        <v>12</v>
      </c>
      <c r="M23" s="52" t="s">
        <v>383</v>
      </c>
      <c r="N23" s="53"/>
      <c r="O23" s="54"/>
    </row>
    <row r="24" spans="1:15" s="1" customFormat="1">
      <c r="A24" s="11"/>
      <c r="B24" s="17"/>
      <c r="C24" s="17"/>
      <c r="D24" s="17"/>
      <c r="E24" s="59"/>
      <c r="F24" s="59"/>
      <c r="G24" s="60"/>
      <c r="H24" s="60"/>
      <c r="I24" s="61"/>
      <c r="J24" s="59"/>
      <c r="K24" s="59"/>
      <c r="L24" s="60"/>
      <c r="M24" s="62"/>
      <c r="N24" s="14"/>
    </row>
    <row r="25" spans="1:15" s="1" customFormat="1">
      <c r="A25" s="11"/>
      <c r="B25" s="62"/>
      <c r="C25" s="63"/>
      <c r="D25" s="63"/>
      <c r="E25" s="64"/>
      <c r="F25" s="65"/>
      <c r="G25" s="66"/>
      <c r="H25" s="66"/>
      <c r="I25" s="61"/>
      <c r="J25" s="59"/>
      <c r="K25" s="59"/>
      <c r="L25" s="59"/>
      <c r="M25" s="18"/>
      <c r="N25" s="67"/>
    </row>
    <row r="26" spans="1:15" s="63" customFormat="1">
      <c r="A26" s="32" t="s">
        <v>32</v>
      </c>
      <c r="B26" s="17"/>
      <c r="C26" s="17"/>
      <c r="E26" s="68" t="s">
        <v>33</v>
      </c>
      <c r="I26" s="32" t="s">
        <v>34</v>
      </c>
      <c r="L26" s="17"/>
      <c r="N26" s="68" t="s">
        <v>631</v>
      </c>
    </row>
    <row r="27" spans="1:15" s="63" customFormat="1">
      <c r="A27" s="32"/>
      <c r="B27" s="17"/>
      <c r="C27" s="17"/>
      <c r="F27" s="68"/>
      <c r="I27" s="32"/>
      <c r="L27" s="17"/>
      <c r="N27" s="68" t="s">
        <v>154</v>
      </c>
    </row>
    <row r="28" spans="1:15" s="63" customFormat="1" ht="9.75" customHeight="1">
      <c r="A28" s="32"/>
      <c r="B28" s="17"/>
      <c r="C28" s="17"/>
      <c r="F28" s="68"/>
      <c r="I28" s="32"/>
      <c r="L28" s="17"/>
      <c r="N28" s="68"/>
    </row>
    <row r="29" spans="1:15" s="63" customFormat="1">
      <c r="A29" s="32" t="s">
        <v>35</v>
      </c>
      <c r="B29" s="17"/>
      <c r="C29" s="17"/>
      <c r="E29" s="68" t="s">
        <v>36</v>
      </c>
      <c r="I29" s="32" t="s">
        <v>37</v>
      </c>
      <c r="N29" s="68" t="s">
        <v>38</v>
      </c>
    </row>
    <row r="30" spans="1:15" s="1" customFormat="1">
      <c r="A30" s="72"/>
      <c r="B30" s="474"/>
      <c r="C30" s="474"/>
      <c r="D30" s="474"/>
      <c r="E30" s="60"/>
      <c r="F30" s="60"/>
      <c r="G30" s="68"/>
      <c r="H30" s="68"/>
      <c r="I30" s="69"/>
      <c r="J30" s="60"/>
      <c r="K30" s="60"/>
      <c r="L30" s="70"/>
      <c r="N30" s="68" t="s">
        <v>39</v>
      </c>
    </row>
    <row r="31" spans="1:15" s="1" customFormat="1" ht="21.75" customHeight="1">
      <c r="A31" s="11"/>
      <c r="B31" s="62"/>
      <c r="C31" s="62"/>
      <c r="D31" s="60"/>
      <c r="E31" s="60"/>
      <c r="F31" s="60"/>
      <c r="G31" s="62"/>
      <c r="H31" s="62"/>
      <c r="I31" s="69"/>
      <c r="J31" s="60"/>
      <c r="K31" s="60"/>
      <c r="L31" s="70"/>
      <c r="M31" s="62"/>
      <c r="N31" s="62"/>
    </row>
    <row r="32" spans="1:15" s="1" customFormat="1" ht="12.75">
      <c r="A32" s="18"/>
      <c r="B32" s="18"/>
      <c r="C32" s="18"/>
      <c r="D32" s="18"/>
      <c r="E32" s="18"/>
      <c r="F32" s="18"/>
      <c r="G32" s="18"/>
      <c r="H32" s="18"/>
      <c r="I32" s="18"/>
      <c r="J32" s="18"/>
      <c r="K32" s="18"/>
      <c r="L32" s="19"/>
      <c r="M32" s="18"/>
      <c r="N32" s="18"/>
    </row>
    <row r="33" spans="1:14" s="1" customFormat="1" ht="12.75">
      <c r="A33" s="18"/>
      <c r="B33" s="18"/>
      <c r="C33" s="18"/>
      <c r="D33" s="18"/>
      <c r="E33" s="18"/>
      <c r="F33" s="18"/>
      <c r="G33" s="18"/>
      <c r="H33" s="18"/>
      <c r="I33" s="18"/>
      <c r="J33" s="18"/>
      <c r="K33" s="18"/>
      <c r="L33" s="19"/>
      <c r="M33" s="18"/>
      <c r="N33" s="18"/>
    </row>
    <row r="34" spans="1:14" s="1" customFormat="1" ht="15.75">
      <c r="A34" s="21"/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3"/>
      <c r="M34" s="21"/>
      <c r="N34" s="21"/>
    </row>
    <row r="35" spans="1:14" s="1" customFormat="1" ht="15.75">
      <c r="A35" s="21"/>
      <c r="B35" s="21"/>
      <c r="C35" s="21"/>
      <c r="D35" s="21"/>
      <c r="E35" s="21"/>
      <c r="F35" s="21"/>
      <c r="G35" s="21"/>
      <c r="H35" s="21"/>
      <c r="I35" s="21"/>
      <c r="J35" s="21"/>
      <c r="K35" s="21"/>
      <c r="L35" s="3"/>
      <c r="M35" s="21"/>
      <c r="N35" s="21"/>
    </row>
    <row r="36" spans="1:14" s="1" customFormat="1" ht="15.75">
      <c r="A36" s="21"/>
      <c r="B36" s="21"/>
      <c r="C36" s="21"/>
      <c r="D36" s="21"/>
      <c r="E36" s="21"/>
      <c r="F36" s="21"/>
      <c r="G36" s="21"/>
      <c r="H36" s="21"/>
      <c r="I36" s="21"/>
      <c r="J36" s="21"/>
      <c r="K36" s="21"/>
      <c r="L36" s="3"/>
      <c r="M36" s="21"/>
      <c r="N36" s="21"/>
    </row>
  </sheetData>
  <mergeCells count="28">
    <mergeCell ref="M15:O16"/>
    <mergeCell ref="F15:F16"/>
    <mergeCell ref="K15:K16"/>
    <mergeCell ref="G15:G16"/>
    <mergeCell ref="H15:H16"/>
    <mergeCell ref="I15:I16"/>
    <mergeCell ref="J15:J16"/>
    <mergeCell ref="D9:L9"/>
    <mergeCell ref="M8:O8"/>
    <mergeCell ref="A8:C9"/>
    <mergeCell ref="B30:D30"/>
    <mergeCell ref="D6:L6"/>
    <mergeCell ref="A10:C10"/>
    <mergeCell ref="M10:O11"/>
    <mergeCell ref="A7:C7"/>
    <mergeCell ref="D8:L8"/>
    <mergeCell ref="D10:L10"/>
    <mergeCell ref="A15:A16"/>
    <mergeCell ref="D7:L7"/>
    <mergeCell ref="M9:O9"/>
    <mergeCell ref="E15:E16"/>
    <mergeCell ref="B15:D16"/>
    <mergeCell ref="L15:L16"/>
    <mergeCell ref="A1:O1"/>
    <mergeCell ref="A2:O2"/>
    <mergeCell ref="A3:O3"/>
    <mergeCell ref="A4:O4"/>
    <mergeCell ref="A6:C6"/>
  </mergeCells>
  <pageMargins left="0.25" right="0.25" top="0.75" bottom="0.75" header="0.3" footer="0.3"/>
  <pageSetup paperSize="9" scale="77" orientation="landscape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>
  <dimension ref="A4:IV112"/>
  <sheetViews>
    <sheetView topLeftCell="A22" workbookViewId="0">
      <selection activeCell="M33" sqref="M33"/>
    </sheetView>
  </sheetViews>
  <sheetFormatPr defaultColWidth="9" defaultRowHeight="15"/>
  <cols>
    <col min="1" max="1" width="9.140625" style="87" customWidth="1"/>
    <col min="2" max="2" width="7.85546875" style="88" customWidth="1"/>
    <col min="3" max="3" width="8.7109375" style="87" customWidth="1"/>
    <col min="4" max="4" width="7.85546875" style="87" customWidth="1"/>
    <col min="5" max="5" width="4.140625" style="87" customWidth="1"/>
    <col min="6" max="7" width="11" style="87" customWidth="1"/>
    <col min="8" max="9" width="9.140625" style="87" customWidth="1"/>
    <col min="10" max="11" width="9" style="87" customWidth="1"/>
    <col min="12" max="12" width="12.42578125" style="87" customWidth="1"/>
    <col min="13" max="13" width="10.42578125" style="87" customWidth="1"/>
    <col min="14" max="14" width="14.140625" style="87" customWidth="1"/>
    <col min="15" max="256" width="9.140625" style="87" customWidth="1"/>
  </cols>
  <sheetData>
    <row r="4" spans="1:256" ht="15" customHeight="1">
      <c r="A4" s="490" t="s">
        <v>0</v>
      </c>
      <c r="B4" s="490"/>
      <c r="C4" s="490"/>
      <c r="D4" s="490"/>
      <c r="E4" s="490"/>
      <c r="F4" s="490"/>
      <c r="G4" s="490"/>
      <c r="H4" s="490"/>
      <c r="I4" s="490"/>
      <c r="J4" s="490"/>
      <c r="K4" s="490"/>
      <c r="L4" s="490"/>
      <c r="M4" s="490"/>
      <c r="N4" s="490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  <c r="GT4"/>
      <c r="GU4"/>
      <c r="GV4"/>
      <c r="GW4"/>
      <c r="GX4"/>
      <c r="GY4"/>
      <c r="GZ4"/>
      <c r="HA4"/>
      <c r="HB4"/>
      <c r="HC4"/>
      <c r="HD4"/>
      <c r="HE4"/>
      <c r="HF4"/>
      <c r="HG4"/>
      <c r="HH4"/>
      <c r="HI4"/>
      <c r="HJ4"/>
      <c r="HK4"/>
      <c r="HL4"/>
      <c r="HM4"/>
      <c r="HN4"/>
      <c r="HO4"/>
      <c r="HP4"/>
      <c r="HQ4"/>
      <c r="HR4"/>
      <c r="HS4"/>
      <c r="HT4"/>
      <c r="HU4"/>
      <c r="HV4"/>
      <c r="HW4"/>
      <c r="HX4"/>
      <c r="HY4"/>
      <c r="HZ4"/>
      <c r="IA4"/>
      <c r="IB4"/>
      <c r="IC4"/>
      <c r="ID4"/>
      <c r="IE4"/>
      <c r="IF4"/>
      <c r="IG4"/>
      <c r="IH4"/>
      <c r="II4"/>
      <c r="IJ4"/>
      <c r="IK4"/>
      <c r="IL4"/>
      <c r="IM4"/>
      <c r="IN4"/>
      <c r="IO4"/>
      <c r="IP4"/>
      <c r="IQ4"/>
      <c r="IR4"/>
      <c r="IS4"/>
      <c r="IT4"/>
      <c r="IU4"/>
      <c r="IV4"/>
    </row>
    <row r="5" spans="1:256" ht="15" customHeight="1">
      <c r="A5" s="490" t="s">
        <v>135</v>
      </c>
      <c r="B5" s="490"/>
      <c r="C5" s="490"/>
      <c r="D5" s="490"/>
      <c r="E5" s="490"/>
      <c r="F5" s="490"/>
      <c r="G5" s="490"/>
      <c r="H5" s="490"/>
      <c r="I5" s="490"/>
      <c r="J5" s="490"/>
      <c r="K5" s="490"/>
      <c r="L5" s="490"/>
      <c r="M5" s="490"/>
      <c r="N5" s="490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  <c r="EU5"/>
      <c r="EV5"/>
      <c r="EW5"/>
      <c r="EX5"/>
      <c r="EY5"/>
      <c r="EZ5"/>
      <c r="FA5"/>
      <c r="FB5"/>
      <c r="FC5"/>
      <c r="FD5"/>
      <c r="FE5"/>
      <c r="FF5"/>
      <c r="FG5"/>
      <c r="FH5"/>
      <c r="FI5"/>
      <c r="FJ5"/>
      <c r="FK5"/>
      <c r="FL5"/>
      <c r="FM5"/>
      <c r="FN5"/>
      <c r="FO5"/>
      <c r="FP5"/>
      <c r="FQ5"/>
      <c r="FR5"/>
      <c r="FS5"/>
      <c r="FT5"/>
      <c r="FU5"/>
      <c r="FV5"/>
      <c r="FW5"/>
      <c r="FX5"/>
      <c r="FY5"/>
      <c r="FZ5"/>
      <c r="GA5"/>
      <c r="GB5"/>
      <c r="GC5"/>
      <c r="GD5"/>
      <c r="GE5"/>
      <c r="GF5"/>
      <c r="GG5"/>
      <c r="GH5"/>
      <c r="GI5"/>
      <c r="GJ5"/>
      <c r="GK5"/>
      <c r="GL5"/>
      <c r="GM5"/>
      <c r="GN5"/>
      <c r="GO5"/>
      <c r="GP5"/>
      <c r="GQ5"/>
      <c r="GR5"/>
      <c r="GS5"/>
      <c r="GT5"/>
      <c r="GU5"/>
      <c r="GV5"/>
      <c r="GW5"/>
      <c r="GX5"/>
      <c r="GY5"/>
      <c r="GZ5"/>
      <c r="HA5"/>
      <c r="HB5"/>
      <c r="HC5"/>
      <c r="HD5"/>
      <c r="HE5"/>
      <c r="HF5"/>
      <c r="HG5"/>
      <c r="HH5"/>
      <c r="HI5"/>
      <c r="HJ5"/>
      <c r="HK5"/>
      <c r="HL5"/>
      <c r="HM5"/>
      <c r="HN5"/>
      <c r="HO5"/>
      <c r="HP5"/>
      <c r="HQ5"/>
      <c r="HR5"/>
      <c r="HS5"/>
      <c r="HT5"/>
      <c r="HU5"/>
      <c r="HV5"/>
      <c r="HW5"/>
      <c r="HX5"/>
      <c r="HY5"/>
      <c r="HZ5"/>
      <c r="IA5"/>
      <c r="IB5"/>
      <c r="IC5"/>
      <c r="ID5"/>
      <c r="IE5"/>
      <c r="IF5"/>
      <c r="IG5"/>
      <c r="IH5"/>
      <c r="II5"/>
      <c r="IJ5"/>
      <c r="IK5"/>
      <c r="IL5"/>
      <c r="IM5"/>
      <c r="IN5"/>
      <c r="IO5"/>
      <c r="IP5"/>
      <c r="IQ5"/>
      <c r="IR5"/>
      <c r="IS5"/>
      <c r="IT5"/>
      <c r="IU5"/>
      <c r="IV5"/>
    </row>
    <row r="6" spans="1:256" ht="15" customHeight="1">
      <c r="A6" s="490" t="s">
        <v>2</v>
      </c>
      <c r="B6" s="490"/>
      <c r="C6" s="490"/>
      <c r="D6" s="490"/>
      <c r="E6" s="490"/>
      <c r="F6" s="490"/>
      <c r="G6" s="490"/>
      <c r="H6" s="490"/>
      <c r="I6" s="490"/>
      <c r="J6" s="490"/>
      <c r="K6" s="490"/>
      <c r="L6" s="490"/>
      <c r="M6" s="490"/>
      <c r="N6" s="490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  <c r="EC6"/>
      <c r="ED6"/>
      <c r="EE6"/>
      <c r="EF6"/>
      <c r="EG6"/>
      <c r="EH6"/>
      <c r="EI6"/>
      <c r="EJ6"/>
      <c r="EK6"/>
      <c r="EL6"/>
      <c r="EM6"/>
      <c r="EN6"/>
      <c r="EO6"/>
      <c r="EP6"/>
      <c r="EQ6"/>
      <c r="ER6"/>
      <c r="ES6"/>
      <c r="ET6"/>
      <c r="EU6"/>
      <c r="EV6"/>
      <c r="EW6"/>
      <c r="EX6"/>
      <c r="EY6"/>
      <c r="EZ6"/>
      <c r="FA6"/>
      <c r="FB6"/>
      <c r="FC6"/>
      <c r="FD6"/>
      <c r="FE6"/>
      <c r="FF6"/>
      <c r="FG6"/>
      <c r="FH6"/>
      <c r="FI6"/>
      <c r="FJ6"/>
      <c r="FK6"/>
      <c r="FL6"/>
      <c r="FM6"/>
      <c r="FN6"/>
      <c r="FO6"/>
      <c r="FP6"/>
      <c r="FQ6"/>
      <c r="FR6"/>
      <c r="FS6"/>
      <c r="FT6"/>
      <c r="FU6"/>
      <c r="FV6"/>
      <c r="FW6"/>
      <c r="FX6"/>
      <c r="FY6"/>
      <c r="FZ6"/>
      <c r="GA6"/>
      <c r="GB6"/>
      <c r="GC6"/>
      <c r="GD6"/>
      <c r="GE6"/>
      <c r="GF6"/>
      <c r="GG6"/>
      <c r="GH6"/>
      <c r="GI6"/>
      <c r="GJ6"/>
      <c r="GK6"/>
      <c r="GL6"/>
      <c r="GM6"/>
      <c r="GN6"/>
      <c r="GO6"/>
      <c r="GP6"/>
      <c r="GQ6"/>
      <c r="GR6"/>
      <c r="GS6"/>
      <c r="GT6"/>
      <c r="GU6"/>
      <c r="GV6"/>
      <c r="GW6"/>
      <c r="GX6"/>
      <c r="GY6"/>
      <c r="GZ6"/>
      <c r="HA6"/>
      <c r="HB6"/>
      <c r="HC6"/>
      <c r="HD6"/>
      <c r="HE6"/>
      <c r="HF6"/>
      <c r="HG6"/>
      <c r="HH6"/>
      <c r="HI6"/>
      <c r="HJ6"/>
      <c r="HK6"/>
      <c r="HL6"/>
      <c r="HM6"/>
      <c r="HN6"/>
      <c r="HO6"/>
      <c r="HP6"/>
      <c r="HQ6"/>
      <c r="HR6"/>
      <c r="HS6"/>
      <c r="HT6"/>
      <c r="HU6"/>
      <c r="HV6"/>
      <c r="HW6"/>
      <c r="HX6"/>
      <c r="HY6"/>
      <c r="HZ6"/>
      <c r="IA6"/>
      <c r="IB6"/>
      <c r="IC6"/>
      <c r="ID6"/>
      <c r="IE6"/>
      <c r="IF6"/>
      <c r="IG6"/>
      <c r="IH6"/>
      <c r="II6"/>
      <c r="IJ6"/>
      <c r="IK6"/>
      <c r="IL6"/>
      <c r="IM6"/>
      <c r="IN6"/>
      <c r="IO6"/>
      <c r="IP6"/>
      <c r="IQ6"/>
      <c r="IR6"/>
      <c r="IS6"/>
      <c r="IT6"/>
      <c r="IU6"/>
      <c r="IV6"/>
    </row>
    <row r="7" spans="1:256" ht="15" customHeight="1">
      <c r="A7" s="490" t="s">
        <v>3</v>
      </c>
      <c r="B7" s="490"/>
      <c r="C7" s="490"/>
      <c r="D7" s="490"/>
      <c r="E7" s="490"/>
      <c r="F7" s="490"/>
      <c r="G7" s="490"/>
      <c r="H7" s="490"/>
      <c r="I7" s="490"/>
      <c r="J7" s="490"/>
      <c r="K7" s="490"/>
      <c r="L7" s="490"/>
      <c r="M7" s="490"/>
      <c r="N7" s="490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  <c r="FJ7"/>
      <c r="FK7"/>
      <c r="FL7"/>
      <c r="FM7"/>
      <c r="FN7"/>
      <c r="FO7"/>
      <c r="FP7"/>
      <c r="FQ7"/>
      <c r="FR7"/>
      <c r="FS7"/>
      <c r="FT7"/>
      <c r="FU7"/>
      <c r="FV7"/>
      <c r="FW7"/>
      <c r="FX7"/>
      <c r="FY7"/>
      <c r="FZ7"/>
      <c r="GA7"/>
      <c r="GB7"/>
      <c r="GC7"/>
      <c r="GD7"/>
      <c r="GE7"/>
      <c r="GF7"/>
      <c r="GG7"/>
      <c r="GH7"/>
      <c r="GI7"/>
      <c r="GJ7"/>
      <c r="GK7"/>
      <c r="GL7"/>
      <c r="GM7"/>
      <c r="GN7"/>
      <c r="GO7"/>
      <c r="GP7"/>
      <c r="GQ7"/>
      <c r="GR7"/>
      <c r="GS7"/>
      <c r="GT7"/>
      <c r="GU7"/>
      <c r="GV7"/>
      <c r="GW7"/>
      <c r="GX7"/>
      <c r="GY7"/>
      <c r="GZ7"/>
      <c r="HA7"/>
      <c r="HB7"/>
      <c r="HC7"/>
      <c r="HD7"/>
      <c r="HE7"/>
      <c r="HF7"/>
      <c r="HG7"/>
      <c r="HH7"/>
      <c r="HI7"/>
      <c r="HJ7"/>
      <c r="HK7"/>
      <c r="HL7"/>
      <c r="HM7"/>
      <c r="HN7"/>
      <c r="HO7"/>
      <c r="HP7"/>
      <c r="HQ7"/>
      <c r="HR7"/>
      <c r="HS7"/>
      <c r="HT7"/>
      <c r="HU7"/>
      <c r="HV7"/>
      <c r="HW7"/>
      <c r="HX7"/>
      <c r="HY7"/>
      <c r="HZ7"/>
      <c r="IA7"/>
      <c r="IB7"/>
      <c r="IC7"/>
      <c r="ID7"/>
      <c r="IE7"/>
      <c r="IF7"/>
      <c r="IG7"/>
      <c r="IH7"/>
      <c r="II7"/>
      <c r="IJ7"/>
      <c r="IK7"/>
      <c r="IL7"/>
      <c r="IM7"/>
      <c r="IN7"/>
      <c r="IO7"/>
      <c r="IP7"/>
      <c r="IQ7"/>
      <c r="IR7"/>
      <c r="IS7"/>
      <c r="IT7"/>
      <c r="IU7"/>
      <c r="IV7"/>
    </row>
    <row r="8" spans="1:256" ht="9" customHeight="1">
      <c r="A8" s="89"/>
      <c r="B8" s="90"/>
      <c r="C8" s="89"/>
      <c r="D8" s="89"/>
      <c r="E8" s="89"/>
      <c r="F8" s="89"/>
      <c r="G8" s="89"/>
      <c r="H8" s="89"/>
      <c r="I8" s="89"/>
      <c r="J8" s="89"/>
      <c r="K8" s="89"/>
      <c r="L8" s="89"/>
      <c r="M8" s="91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  <c r="GT8"/>
      <c r="GU8"/>
      <c r="GV8"/>
      <c r="GW8"/>
      <c r="GX8"/>
      <c r="GY8"/>
      <c r="GZ8"/>
      <c r="HA8"/>
      <c r="HB8"/>
      <c r="HC8"/>
      <c r="HD8"/>
      <c r="HE8"/>
      <c r="HF8"/>
      <c r="HG8"/>
      <c r="HH8"/>
      <c r="HI8"/>
      <c r="HJ8"/>
      <c r="HK8"/>
      <c r="HL8"/>
      <c r="HM8"/>
      <c r="HN8"/>
      <c r="HO8"/>
      <c r="HP8"/>
      <c r="HQ8"/>
      <c r="HR8"/>
      <c r="HS8"/>
      <c r="HT8"/>
      <c r="HU8"/>
      <c r="HV8"/>
      <c r="HW8"/>
      <c r="HX8"/>
      <c r="HY8"/>
      <c r="HZ8"/>
      <c r="IA8"/>
      <c r="IB8"/>
      <c r="IC8"/>
      <c r="ID8"/>
      <c r="IE8"/>
      <c r="IF8"/>
      <c r="IG8"/>
      <c r="IH8"/>
      <c r="II8"/>
      <c r="IJ8"/>
      <c r="IK8"/>
      <c r="IL8"/>
      <c r="IM8"/>
      <c r="IN8"/>
      <c r="IO8"/>
      <c r="IP8"/>
      <c r="IQ8"/>
      <c r="IR8"/>
      <c r="IS8"/>
      <c r="IT8"/>
      <c r="IU8"/>
      <c r="IV8"/>
    </row>
    <row r="9" spans="1:256" ht="15" customHeight="1">
      <c r="A9" s="496" t="s">
        <v>9</v>
      </c>
      <c r="B9" s="496"/>
      <c r="C9" s="496"/>
      <c r="D9" s="496"/>
      <c r="E9" s="496"/>
      <c r="F9" s="496"/>
      <c r="G9" s="496"/>
      <c r="H9" s="496"/>
      <c r="I9" s="496"/>
      <c r="J9" s="496"/>
      <c r="K9" s="496"/>
      <c r="L9" s="496"/>
      <c r="M9" s="496"/>
      <c r="N9" s="496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/>
      <c r="FC9"/>
      <c r="FD9"/>
      <c r="FE9"/>
      <c r="FF9"/>
      <c r="FG9"/>
      <c r="FH9"/>
      <c r="FI9"/>
      <c r="FJ9"/>
      <c r="FK9"/>
      <c r="FL9"/>
      <c r="FM9"/>
      <c r="FN9"/>
      <c r="FO9"/>
      <c r="FP9"/>
      <c r="FQ9"/>
      <c r="FR9"/>
      <c r="FS9"/>
      <c r="FT9"/>
      <c r="FU9"/>
      <c r="FV9"/>
      <c r="FW9"/>
      <c r="FX9"/>
      <c r="FY9"/>
      <c r="FZ9"/>
      <c r="GA9"/>
      <c r="GB9"/>
      <c r="GC9"/>
      <c r="GD9"/>
      <c r="GE9"/>
      <c r="GF9"/>
      <c r="GG9"/>
      <c r="GH9"/>
      <c r="GI9"/>
      <c r="GJ9"/>
      <c r="GK9"/>
      <c r="GL9"/>
      <c r="GM9"/>
      <c r="GN9"/>
      <c r="GO9"/>
      <c r="GP9"/>
      <c r="GQ9"/>
      <c r="GR9"/>
      <c r="GS9"/>
      <c r="GT9"/>
      <c r="GU9"/>
      <c r="GV9"/>
      <c r="GW9"/>
      <c r="GX9"/>
      <c r="GY9"/>
      <c r="GZ9"/>
      <c r="HA9"/>
      <c r="HB9"/>
      <c r="HC9"/>
      <c r="HD9"/>
      <c r="HE9"/>
      <c r="HF9"/>
      <c r="HG9"/>
      <c r="HH9"/>
      <c r="HI9"/>
      <c r="HJ9"/>
      <c r="HK9"/>
      <c r="HL9"/>
      <c r="HM9"/>
      <c r="HN9"/>
      <c r="HO9"/>
      <c r="HP9"/>
      <c r="HQ9"/>
      <c r="HR9"/>
      <c r="HS9"/>
      <c r="HT9"/>
      <c r="HU9"/>
      <c r="HV9"/>
      <c r="HW9"/>
      <c r="HX9"/>
      <c r="HY9"/>
      <c r="HZ9"/>
      <c r="IA9"/>
      <c r="IB9"/>
      <c r="IC9"/>
      <c r="ID9"/>
      <c r="IE9"/>
      <c r="IF9"/>
      <c r="IG9"/>
      <c r="IH9"/>
      <c r="II9"/>
      <c r="IJ9"/>
      <c r="IK9"/>
      <c r="IL9"/>
      <c r="IM9"/>
      <c r="IN9"/>
      <c r="IO9"/>
      <c r="IP9"/>
      <c r="IQ9"/>
      <c r="IR9"/>
      <c r="IS9"/>
      <c r="IT9"/>
      <c r="IU9"/>
      <c r="IV9"/>
    </row>
    <row r="10" spans="1:256" ht="15" customHeight="1">
      <c r="A10" s="496" t="s">
        <v>136</v>
      </c>
      <c r="B10" s="496"/>
      <c r="C10" s="496"/>
      <c r="D10" s="496"/>
      <c r="E10" s="496"/>
      <c r="F10" s="496"/>
      <c r="G10" s="496"/>
      <c r="H10" s="496"/>
      <c r="I10" s="496"/>
      <c r="J10" s="496"/>
      <c r="K10" s="496"/>
      <c r="L10" s="496"/>
      <c r="M10" s="496"/>
      <c r="N10" s="496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  <c r="FJ10"/>
      <c r="FK10"/>
      <c r="FL10"/>
      <c r="FM10"/>
      <c r="FN10"/>
      <c r="FO10"/>
      <c r="FP10"/>
      <c r="FQ10"/>
      <c r="FR10"/>
      <c r="FS10"/>
      <c r="FT10"/>
      <c r="FU10"/>
      <c r="FV10"/>
      <c r="FW10"/>
      <c r="FX10"/>
      <c r="FY10"/>
      <c r="FZ10"/>
      <c r="GA10"/>
      <c r="GB10"/>
      <c r="GC10"/>
      <c r="GD10"/>
      <c r="GE10"/>
      <c r="GF10"/>
      <c r="GG10"/>
      <c r="GH10"/>
      <c r="GI10"/>
      <c r="GJ10"/>
      <c r="GK10"/>
      <c r="GL10"/>
      <c r="GM10"/>
      <c r="GN10"/>
      <c r="GO10"/>
      <c r="GP10"/>
      <c r="GQ10"/>
      <c r="GR10"/>
      <c r="GS10"/>
      <c r="GT10"/>
      <c r="GU10"/>
      <c r="GV10"/>
      <c r="GW10"/>
      <c r="GX10"/>
      <c r="GY10"/>
      <c r="GZ10"/>
      <c r="HA10"/>
      <c r="HB10"/>
      <c r="HC10"/>
      <c r="HD10"/>
      <c r="HE10"/>
      <c r="HF10"/>
      <c r="HG10"/>
      <c r="HH10"/>
      <c r="HI10"/>
      <c r="HJ10"/>
      <c r="HK10"/>
      <c r="HL10"/>
      <c r="HM10"/>
      <c r="HN10"/>
      <c r="HO10"/>
      <c r="HP10"/>
      <c r="HQ10"/>
      <c r="HR10"/>
      <c r="HS10"/>
      <c r="HT10"/>
      <c r="HU10"/>
      <c r="HV10"/>
      <c r="HW10"/>
      <c r="HX10"/>
      <c r="HY10"/>
      <c r="HZ10"/>
      <c r="IA10"/>
      <c r="IB10"/>
      <c r="IC10"/>
      <c r="ID10"/>
      <c r="IE10"/>
      <c r="IF10"/>
      <c r="IG10"/>
      <c r="IH10"/>
      <c r="II10"/>
      <c r="IJ10"/>
      <c r="IK10"/>
      <c r="IL10"/>
      <c r="IM10"/>
      <c r="IN10"/>
      <c r="IO10"/>
      <c r="IP10"/>
      <c r="IQ10"/>
      <c r="IR10"/>
      <c r="IS10"/>
      <c r="IT10"/>
      <c r="IU10"/>
      <c r="IV10"/>
    </row>
    <row r="11" spans="1:256" ht="15" customHeight="1">
      <c r="A11" s="92" t="s">
        <v>6</v>
      </c>
      <c r="B11" s="93"/>
      <c r="C11" s="94"/>
      <c r="D11" s="95"/>
      <c r="E11" s="494" t="s">
        <v>137</v>
      </c>
      <c r="F11" s="494"/>
      <c r="G11" s="494"/>
      <c r="H11" s="494"/>
      <c r="I11" s="494"/>
      <c r="J11" s="494"/>
      <c r="K11" s="494"/>
      <c r="L11" s="95"/>
      <c r="M11" s="95"/>
      <c r="N11" s="95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  <c r="EU11"/>
      <c r="EV11"/>
      <c r="EW11"/>
      <c r="EX11"/>
      <c r="EY11"/>
      <c r="EZ11"/>
      <c r="FA11"/>
      <c r="FB11"/>
      <c r="FC11"/>
      <c r="FD11"/>
      <c r="FE11"/>
      <c r="FF11"/>
      <c r="FG11"/>
      <c r="FH11"/>
      <c r="FI11"/>
      <c r="FJ11"/>
      <c r="FK11"/>
      <c r="FL11"/>
      <c r="FM11"/>
      <c r="FN11"/>
      <c r="FO11"/>
      <c r="FP11"/>
      <c r="FQ11"/>
      <c r="FR11"/>
      <c r="FS11"/>
      <c r="FT11"/>
      <c r="FU11"/>
      <c r="FV11"/>
      <c r="FW11"/>
      <c r="FX11"/>
      <c r="FY11"/>
      <c r="FZ11"/>
      <c r="GA11"/>
      <c r="GB11"/>
      <c r="GC11"/>
      <c r="GD11"/>
      <c r="GE11"/>
      <c r="GF11"/>
      <c r="GG11"/>
      <c r="GH11"/>
      <c r="GI11"/>
      <c r="GJ11"/>
      <c r="GK11"/>
      <c r="GL11"/>
      <c r="GM11"/>
      <c r="GN11"/>
      <c r="GO11"/>
      <c r="GP11"/>
      <c r="GQ11"/>
      <c r="GR11"/>
      <c r="GS11"/>
      <c r="GT11"/>
      <c r="GU11"/>
      <c r="GV11"/>
      <c r="GW11"/>
      <c r="GX11"/>
      <c r="GY11"/>
      <c r="GZ11"/>
      <c r="HA11"/>
      <c r="HB11"/>
      <c r="HC11"/>
      <c r="HD11"/>
      <c r="HE11"/>
      <c r="HF11"/>
      <c r="HG11"/>
      <c r="HH11"/>
      <c r="HI11"/>
      <c r="HJ11"/>
      <c r="HK11"/>
      <c r="HL11"/>
      <c r="HM11"/>
      <c r="HN11"/>
      <c r="HO11"/>
      <c r="HP11"/>
      <c r="HQ11"/>
      <c r="HR11"/>
      <c r="HS11"/>
      <c r="HT11"/>
      <c r="HU11"/>
      <c r="HV11"/>
      <c r="HW11"/>
      <c r="HX11"/>
      <c r="HY11"/>
      <c r="HZ11"/>
      <c r="IA11"/>
      <c r="IB11"/>
      <c r="IC11"/>
      <c r="ID11"/>
      <c r="IE11"/>
      <c r="IF11"/>
      <c r="IG11"/>
      <c r="IH11"/>
      <c r="II11"/>
      <c r="IJ11"/>
      <c r="IK11"/>
      <c r="IL11"/>
      <c r="IM11"/>
      <c r="IN11"/>
      <c r="IO11"/>
      <c r="IP11"/>
      <c r="IQ11"/>
      <c r="IR11"/>
      <c r="IS11"/>
      <c r="IT11"/>
      <c r="IU11"/>
      <c r="IV11"/>
    </row>
    <row r="12" spans="1:256" ht="15" customHeight="1">
      <c r="A12" s="96" t="s">
        <v>7</v>
      </c>
      <c r="B12" s="93"/>
      <c r="C12" s="94"/>
      <c r="D12" s="95"/>
      <c r="E12" s="97"/>
      <c r="F12" s="97"/>
      <c r="G12" s="97"/>
      <c r="H12" s="97"/>
      <c r="I12" s="97"/>
      <c r="J12" s="97"/>
      <c r="K12" s="95"/>
      <c r="L12" s="472" t="s">
        <v>46</v>
      </c>
      <c r="M12" s="472"/>
      <c r="N12" s="47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  <c r="EJ12"/>
      <c r="EK12"/>
      <c r="EL12"/>
      <c r="EM12"/>
      <c r="EN12"/>
      <c r="EO12"/>
      <c r="EP12"/>
      <c r="EQ12"/>
      <c r="ER12"/>
      <c r="ES12"/>
      <c r="ET12"/>
      <c r="EU12"/>
      <c r="EV12"/>
      <c r="EW12"/>
      <c r="EX12"/>
      <c r="EY12"/>
      <c r="EZ12"/>
      <c r="FA12"/>
      <c r="FB12"/>
      <c r="FC12"/>
      <c r="FD12"/>
      <c r="FE12"/>
      <c r="FF12"/>
      <c r="FG12"/>
      <c r="FH12"/>
      <c r="FI12"/>
      <c r="FJ12"/>
      <c r="FK12"/>
      <c r="FL12"/>
      <c r="FM12"/>
      <c r="FN12"/>
      <c r="FO12"/>
      <c r="FP12"/>
      <c r="FQ12"/>
      <c r="FR12"/>
      <c r="FS12"/>
      <c r="FT12"/>
      <c r="FU12"/>
      <c r="FV12"/>
      <c r="FW12"/>
      <c r="FX12"/>
      <c r="FY12"/>
      <c r="FZ12"/>
      <c r="GA12"/>
      <c r="GB12"/>
      <c r="GC12"/>
      <c r="GD12"/>
      <c r="GE12"/>
      <c r="GF12"/>
      <c r="GG12"/>
      <c r="GH12"/>
      <c r="GI12"/>
      <c r="GJ12"/>
      <c r="GK12"/>
      <c r="GL12"/>
      <c r="GM12"/>
      <c r="GN12"/>
      <c r="GO12"/>
      <c r="GP12"/>
      <c r="GQ12"/>
      <c r="GR12"/>
      <c r="GS12"/>
      <c r="GT12"/>
      <c r="GU12"/>
      <c r="GV12"/>
      <c r="GW12"/>
      <c r="GX12"/>
      <c r="GY12"/>
      <c r="GZ12"/>
      <c r="HA12"/>
      <c r="HB12"/>
      <c r="HC12"/>
      <c r="HD12"/>
      <c r="HE12"/>
      <c r="HF12"/>
      <c r="HG12"/>
      <c r="HH12"/>
      <c r="HI12"/>
      <c r="HJ12"/>
      <c r="HK12"/>
      <c r="HL12"/>
      <c r="HM12"/>
      <c r="HN12"/>
      <c r="HO12"/>
      <c r="HP12"/>
      <c r="HQ12"/>
      <c r="HR12"/>
      <c r="HS12"/>
      <c r="HT12"/>
      <c r="HU12"/>
      <c r="HV12"/>
      <c r="HW12"/>
      <c r="HX12"/>
      <c r="HY12"/>
      <c r="HZ12"/>
      <c r="IA12"/>
      <c r="IB12"/>
      <c r="IC12"/>
      <c r="ID12"/>
      <c r="IE12"/>
      <c r="IF12"/>
      <c r="IG12"/>
      <c r="IH12"/>
      <c r="II12"/>
      <c r="IJ12"/>
      <c r="IK12"/>
      <c r="IL12"/>
      <c r="IM12"/>
      <c r="IN12"/>
      <c r="IO12"/>
      <c r="IP12"/>
      <c r="IQ12"/>
      <c r="IR12"/>
      <c r="IS12"/>
      <c r="IT12"/>
      <c r="IU12"/>
      <c r="IV12"/>
    </row>
    <row r="13" spans="1:256">
      <c r="A13" s="495" t="s">
        <v>10</v>
      </c>
      <c r="B13" s="495"/>
      <c r="C13" s="495"/>
      <c r="D13" s="98"/>
      <c r="E13" s="494"/>
      <c r="F13" s="494"/>
      <c r="G13" s="494"/>
      <c r="H13" s="494"/>
      <c r="I13" s="494"/>
      <c r="J13" s="494"/>
      <c r="L13" s="472" t="s">
        <v>13</v>
      </c>
      <c r="M13" s="472"/>
      <c r="N13" s="472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  <c r="FJ13"/>
      <c r="FK13"/>
      <c r="FL13"/>
      <c r="FM13"/>
      <c r="FN13"/>
      <c r="FO13"/>
      <c r="FP13"/>
      <c r="FQ13"/>
      <c r="FR13"/>
      <c r="FS13"/>
      <c r="FT13"/>
      <c r="FU13"/>
      <c r="FV13"/>
      <c r="FW13"/>
      <c r="FX13"/>
      <c r="FY13"/>
      <c r="FZ13"/>
      <c r="GA13"/>
      <c r="GB13"/>
      <c r="GC13"/>
      <c r="GD13"/>
      <c r="GE13"/>
      <c r="GF13"/>
      <c r="GG13"/>
      <c r="GH13"/>
      <c r="GI13"/>
      <c r="GJ13"/>
      <c r="GK13"/>
      <c r="GL13"/>
      <c r="GM13"/>
      <c r="GN13"/>
      <c r="GO13"/>
      <c r="GP13"/>
      <c r="GQ13"/>
      <c r="GR13"/>
      <c r="GS13"/>
      <c r="GT13"/>
      <c r="GU13"/>
      <c r="GV13"/>
      <c r="GW13"/>
      <c r="GX13"/>
      <c r="GY13"/>
      <c r="GZ13"/>
      <c r="HA13"/>
      <c r="HB13"/>
      <c r="HC13"/>
      <c r="HD13"/>
      <c r="HE13"/>
      <c r="HF13"/>
      <c r="HG13"/>
      <c r="HH13"/>
      <c r="HI13"/>
      <c r="HJ13"/>
      <c r="HK13"/>
      <c r="HL13"/>
      <c r="HM13"/>
      <c r="HN13"/>
      <c r="HO13"/>
      <c r="HP13"/>
      <c r="HQ13"/>
      <c r="HR13"/>
      <c r="HS13"/>
      <c r="HT13"/>
      <c r="HU13"/>
      <c r="HV13"/>
      <c r="HW13"/>
      <c r="HX13"/>
      <c r="HY13"/>
      <c r="HZ13"/>
      <c r="IA13"/>
      <c r="IB13"/>
      <c r="IC13"/>
      <c r="ID13"/>
      <c r="IE13"/>
      <c r="IF13"/>
      <c r="IG13"/>
      <c r="IH13"/>
      <c r="II13"/>
      <c r="IJ13"/>
      <c r="IK13"/>
      <c r="IL13"/>
      <c r="IM13"/>
      <c r="IN13"/>
      <c r="IO13"/>
      <c r="IP13"/>
      <c r="IQ13"/>
      <c r="IR13"/>
      <c r="IS13"/>
      <c r="IT13"/>
      <c r="IU13"/>
      <c r="IV13"/>
    </row>
    <row r="14" spans="1:256" ht="15" customHeight="1">
      <c r="A14" s="501">
        <v>147</v>
      </c>
      <c r="B14" s="501"/>
      <c r="C14" s="501"/>
      <c r="D14" s="98"/>
      <c r="E14" s="494" t="s">
        <v>138</v>
      </c>
      <c r="F14" s="494"/>
      <c r="G14" s="494"/>
      <c r="H14" s="494"/>
      <c r="I14" s="494"/>
      <c r="J14" s="494"/>
      <c r="K14" s="99"/>
      <c r="L14" s="473" t="s">
        <v>15</v>
      </c>
      <c r="M14" s="473"/>
      <c r="N14" s="473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  <c r="FH14"/>
      <c r="FI14"/>
      <c r="FJ14"/>
      <c r="FK14"/>
      <c r="FL14"/>
      <c r="FM14"/>
      <c r="FN14"/>
      <c r="FO14"/>
      <c r="FP14"/>
      <c r="FQ14"/>
      <c r="FR14"/>
      <c r="FS14"/>
      <c r="FT14"/>
      <c r="FU14"/>
      <c r="FV14"/>
      <c r="FW14"/>
      <c r="FX14"/>
      <c r="FY14"/>
      <c r="FZ14"/>
      <c r="GA14"/>
      <c r="GB14"/>
      <c r="GC14"/>
      <c r="GD14"/>
      <c r="GE14"/>
      <c r="GF14"/>
      <c r="GG14"/>
      <c r="GH14"/>
      <c r="GI14"/>
      <c r="GJ14"/>
      <c r="GK14"/>
      <c r="GL14"/>
      <c r="GM14"/>
      <c r="GN14"/>
      <c r="GO14"/>
      <c r="GP14"/>
      <c r="GQ14"/>
      <c r="GR14"/>
      <c r="GS14"/>
      <c r="GT14"/>
      <c r="GU14"/>
      <c r="GV14"/>
      <c r="GW14"/>
      <c r="GX14"/>
      <c r="GY14"/>
      <c r="GZ14"/>
      <c r="HA14"/>
      <c r="HB14"/>
      <c r="HC14"/>
      <c r="HD14"/>
      <c r="HE14"/>
      <c r="HF14"/>
      <c r="HG14"/>
      <c r="HH14"/>
      <c r="HI14"/>
      <c r="HJ14"/>
      <c r="HK14"/>
      <c r="HL14"/>
      <c r="HM14"/>
      <c r="HN14"/>
      <c r="HO14"/>
      <c r="HP14"/>
      <c r="HQ14"/>
      <c r="HR14"/>
      <c r="HS14"/>
      <c r="HT14"/>
      <c r="HU14"/>
      <c r="HV14"/>
      <c r="HW14"/>
      <c r="HX14"/>
      <c r="HY14"/>
      <c r="HZ14"/>
      <c r="IA14"/>
      <c r="IB14"/>
      <c r="IC14"/>
      <c r="ID14"/>
      <c r="IE14"/>
      <c r="IF14"/>
      <c r="IG14"/>
      <c r="IH14"/>
      <c r="II14"/>
      <c r="IJ14"/>
      <c r="IK14"/>
      <c r="IL14"/>
      <c r="IM14"/>
      <c r="IN14"/>
      <c r="IO14"/>
      <c r="IP14"/>
      <c r="IQ14"/>
      <c r="IR14"/>
      <c r="IS14"/>
      <c r="IT14"/>
      <c r="IU14"/>
      <c r="IV14"/>
    </row>
    <row r="15" spans="1:256" ht="6.75" customHeight="1">
      <c r="B15" s="100"/>
      <c r="C15" s="101"/>
      <c r="D15" s="89"/>
      <c r="E15" s="89"/>
      <c r="H15" s="98"/>
      <c r="I15" s="99"/>
      <c r="J15" s="99"/>
      <c r="K15" s="99"/>
      <c r="L15" s="473"/>
      <c r="M15" s="473"/>
      <c r="N15" s="473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  <c r="FH15"/>
      <c r="FI15"/>
      <c r="FJ15"/>
      <c r="FK15"/>
      <c r="FL15"/>
      <c r="FM15"/>
      <c r="FN15"/>
      <c r="FO15"/>
      <c r="FP15"/>
      <c r="FQ15"/>
      <c r="FR15"/>
      <c r="FS15"/>
      <c r="FT15"/>
      <c r="FU15"/>
      <c r="FV15"/>
      <c r="FW15"/>
      <c r="FX15"/>
      <c r="FY15"/>
      <c r="FZ15"/>
      <c r="GA15"/>
      <c r="GB15"/>
      <c r="GC15"/>
      <c r="GD15"/>
      <c r="GE15"/>
      <c r="GF15"/>
      <c r="GG15"/>
      <c r="GH15"/>
      <c r="GI15"/>
      <c r="GJ15"/>
      <c r="GK15"/>
      <c r="GL15"/>
      <c r="GM15"/>
      <c r="GN15"/>
      <c r="GO15"/>
      <c r="GP15"/>
      <c r="GQ15"/>
      <c r="GR15"/>
      <c r="GS15"/>
      <c r="GT15"/>
      <c r="GU15"/>
      <c r="GV15"/>
      <c r="GW15"/>
      <c r="GX15"/>
      <c r="GY15"/>
      <c r="GZ15"/>
      <c r="HA15"/>
      <c r="HB15"/>
      <c r="HC15"/>
      <c r="HD15"/>
      <c r="HE15"/>
      <c r="HF15"/>
      <c r="HG15"/>
      <c r="HH15"/>
      <c r="HI15"/>
      <c r="HJ15"/>
      <c r="HK15"/>
      <c r="HL15"/>
      <c r="HM15"/>
      <c r="HN15"/>
      <c r="HO15"/>
      <c r="HP15"/>
      <c r="HQ15"/>
      <c r="HR15"/>
      <c r="HS15"/>
      <c r="HT15"/>
      <c r="HU15"/>
      <c r="HV15"/>
      <c r="HW15"/>
      <c r="HX15"/>
      <c r="HY15"/>
      <c r="HZ15"/>
      <c r="IA15"/>
      <c r="IB15"/>
      <c r="IC15"/>
      <c r="ID15"/>
      <c r="IE15"/>
      <c r="IF15"/>
      <c r="IG15"/>
      <c r="IH15"/>
      <c r="II15"/>
      <c r="IJ15"/>
      <c r="IK15"/>
      <c r="IL15"/>
      <c r="IM15"/>
      <c r="IN15"/>
      <c r="IO15"/>
      <c r="IP15"/>
      <c r="IQ15"/>
      <c r="IR15"/>
      <c r="IS15"/>
      <c r="IT15"/>
      <c r="IU15"/>
      <c r="IV15"/>
    </row>
    <row r="16" spans="1:256" ht="15" customHeight="1">
      <c r="A16" s="497" t="s">
        <v>127</v>
      </c>
      <c r="B16" s="498"/>
      <c r="C16" s="499"/>
      <c r="D16" s="71">
        <v>48</v>
      </c>
      <c r="E16" s="89"/>
      <c r="H16" s="98"/>
      <c r="I16" s="102"/>
      <c r="J16" s="102"/>
      <c r="K16" s="102"/>
      <c r="L16" s="42" t="s">
        <v>17</v>
      </c>
      <c r="M16" s="42" t="s">
        <v>18</v>
      </c>
      <c r="N16" s="42" t="s">
        <v>19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  <c r="EZ16"/>
      <c r="FA16"/>
      <c r="FB16"/>
      <c r="FC16"/>
      <c r="FD16"/>
      <c r="FE16"/>
      <c r="FF16"/>
      <c r="FG16"/>
      <c r="FH16"/>
      <c r="FI16"/>
      <c r="FJ16"/>
      <c r="FK16"/>
      <c r="FL16"/>
      <c r="FM16"/>
      <c r="FN16"/>
      <c r="FO16"/>
      <c r="FP16"/>
      <c r="FQ16"/>
      <c r="FR16"/>
      <c r="FS16"/>
      <c r="FT16"/>
      <c r="FU16"/>
      <c r="FV16"/>
      <c r="FW16"/>
      <c r="FX16"/>
      <c r="FY16"/>
      <c r="FZ16"/>
      <c r="GA16"/>
      <c r="GB16"/>
      <c r="GC16"/>
      <c r="GD16"/>
      <c r="GE16"/>
      <c r="GF16"/>
      <c r="GG16"/>
      <c r="GH16"/>
      <c r="GI16"/>
      <c r="GJ16"/>
      <c r="GK16"/>
      <c r="GL16"/>
      <c r="GM16"/>
      <c r="GN16"/>
      <c r="GO16"/>
      <c r="GP16"/>
      <c r="GQ16"/>
      <c r="GR16"/>
      <c r="GS16"/>
      <c r="GT16"/>
      <c r="GU16"/>
      <c r="GV16"/>
      <c r="GW16"/>
      <c r="GX16"/>
      <c r="GY16"/>
      <c r="GZ16"/>
      <c r="HA16"/>
      <c r="HB16"/>
      <c r="HC16"/>
      <c r="HD16"/>
      <c r="HE16"/>
      <c r="HF16"/>
      <c r="HG16"/>
      <c r="HH16"/>
      <c r="HI16"/>
      <c r="HJ16"/>
      <c r="HK16"/>
      <c r="HL16"/>
      <c r="HM16"/>
      <c r="HN16"/>
      <c r="HO16"/>
      <c r="HP16"/>
      <c r="HQ16"/>
      <c r="HR16"/>
      <c r="HS16"/>
      <c r="HT16"/>
      <c r="HU16"/>
      <c r="HV16"/>
      <c r="HW16"/>
      <c r="HX16"/>
      <c r="HY16"/>
      <c r="HZ16"/>
      <c r="IA16"/>
      <c r="IB16"/>
      <c r="IC16"/>
      <c r="ID16"/>
      <c r="IE16"/>
      <c r="IF16"/>
      <c r="IG16"/>
      <c r="IH16"/>
      <c r="II16"/>
      <c r="IJ16"/>
      <c r="IK16"/>
      <c r="IL16"/>
      <c r="IM16"/>
      <c r="IN16"/>
      <c r="IO16"/>
      <c r="IP16"/>
      <c r="IQ16"/>
      <c r="IR16"/>
      <c r="IS16"/>
      <c r="IT16"/>
      <c r="IU16"/>
      <c r="IV16"/>
    </row>
    <row r="17" spans="1:256" ht="15" customHeight="1">
      <c r="A17" s="497" t="s">
        <v>130</v>
      </c>
      <c r="B17" s="498"/>
      <c r="C17" s="499"/>
      <c r="D17" s="55">
        <v>326</v>
      </c>
      <c r="E17" s="89"/>
      <c r="H17" s="98"/>
      <c r="L17" s="42">
        <v>146</v>
      </c>
      <c r="M17" s="42">
        <v>136</v>
      </c>
      <c r="N17" s="42">
        <v>115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  <c r="FI17"/>
      <c r="FJ17"/>
      <c r="FK17"/>
      <c r="FL17"/>
      <c r="FM17"/>
      <c r="FN17"/>
      <c r="FO17"/>
      <c r="FP17"/>
      <c r="FQ17"/>
      <c r="FR17"/>
      <c r="FS17"/>
      <c r="FT17"/>
      <c r="FU17"/>
      <c r="FV17"/>
      <c r="FW17"/>
      <c r="FX17"/>
      <c r="FY17"/>
      <c r="FZ17"/>
      <c r="GA17"/>
      <c r="GB17"/>
      <c r="GC17"/>
      <c r="GD17"/>
      <c r="GE17"/>
      <c r="GF17"/>
      <c r="GG17"/>
      <c r="GH17"/>
      <c r="GI17"/>
      <c r="GJ17"/>
      <c r="GK17"/>
      <c r="GL17"/>
      <c r="GM17"/>
      <c r="GN17"/>
      <c r="GO17"/>
      <c r="GP17"/>
      <c r="GQ17"/>
      <c r="GR17"/>
      <c r="GS17"/>
      <c r="GT17"/>
      <c r="GU17"/>
      <c r="GV17"/>
      <c r="GW17"/>
      <c r="GX17"/>
      <c r="GY17"/>
      <c r="GZ17"/>
      <c r="HA17"/>
      <c r="HB17"/>
      <c r="HC17"/>
      <c r="HD17"/>
      <c r="HE17"/>
      <c r="HF17"/>
      <c r="HG17"/>
      <c r="HH17"/>
      <c r="HI17"/>
      <c r="HJ17"/>
      <c r="HK17"/>
      <c r="HL17"/>
      <c r="HM17"/>
      <c r="HN17"/>
      <c r="HO17"/>
      <c r="HP17"/>
      <c r="HQ17"/>
      <c r="HR17"/>
      <c r="HS17"/>
      <c r="HT17"/>
      <c r="HU17"/>
      <c r="HV17"/>
      <c r="HW17"/>
      <c r="HX17"/>
      <c r="HY17"/>
      <c r="HZ17"/>
      <c r="IA17"/>
      <c r="IB17"/>
      <c r="IC17"/>
      <c r="ID17"/>
      <c r="IE17"/>
      <c r="IF17"/>
      <c r="IG17"/>
      <c r="IH17"/>
      <c r="II17"/>
      <c r="IJ17"/>
      <c r="IK17"/>
      <c r="IL17"/>
      <c r="IM17"/>
      <c r="IN17"/>
      <c r="IO17"/>
      <c r="IP17"/>
      <c r="IQ17"/>
      <c r="IR17"/>
      <c r="IS17"/>
      <c r="IT17"/>
      <c r="IU17"/>
      <c r="IV17"/>
    </row>
    <row r="18" spans="1:256" ht="4.5" customHeight="1">
      <c r="A18" s="103"/>
      <c r="B18" s="104"/>
      <c r="C18" s="89"/>
      <c r="D18" s="89"/>
      <c r="E18" s="89"/>
      <c r="F18" s="89"/>
      <c r="G18" s="89"/>
      <c r="H18" s="98"/>
      <c r="I18" s="105"/>
      <c r="J18" s="105"/>
      <c r="K18" s="105"/>
      <c r="L18" s="106"/>
      <c r="M18" s="91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  <c r="FH18"/>
      <c r="FI18"/>
      <c r="FJ18"/>
      <c r="FK18"/>
      <c r="FL18"/>
      <c r="FM18"/>
      <c r="FN18"/>
      <c r="FO18"/>
      <c r="FP18"/>
      <c r="FQ18"/>
      <c r="FR18"/>
      <c r="FS18"/>
      <c r="FT18"/>
      <c r="FU18"/>
      <c r="FV18"/>
      <c r="FW18"/>
      <c r="FX18"/>
      <c r="FY18"/>
      <c r="FZ18"/>
      <c r="GA18"/>
      <c r="GB18"/>
      <c r="GC18"/>
      <c r="GD18"/>
      <c r="GE18"/>
      <c r="GF18"/>
      <c r="GG18"/>
      <c r="GH18"/>
      <c r="GI18"/>
      <c r="GJ18"/>
      <c r="GK18"/>
      <c r="GL18"/>
      <c r="GM18"/>
      <c r="GN18"/>
      <c r="GO18"/>
      <c r="GP18"/>
      <c r="GQ18"/>
      <c r="GR18"/>
      <c r="GS18"/>
      <c r="GT18"/>
      <c r="GU18"/>
      <c r="GV18"/>
      <c r="GW18"/>
      <c r="GX18"/>
      <c r="GY18"/>
      <c r="GZ18"/>
      <c r="HA18"/>
      <c r="HB18"/>
      <c r="HC18"/>
      <c r="HD18"/>
      <c r="HE18"/>
      <c r="HF18"/>
      <c r="HG18"/>
      <c r="HH18"/>
      <c r="HI18"/>
      <c r="HJ18"/>
      <c r="HK18"/>
      <c r="HL18"/>
      <c r="HM18"/>
      <c r="HN18"/>
      <c r="HO18"/>
      <c r="HP18"/>
      <c r="HQ18"/>
      <c r="HR18"/>
      <c r="HS18"/>
      <c r="HT18"/>
      <c r="HU18"/>
      <c r="HV18"/>
      <c r="HW18"/>
      <c r="HX18"/>
      <c r="HY18"/>
      <c r="HZ18"/>
      <c r="IA18"/>
      <c r="IB18"/>
      <c r="IC18"/>
      <c r="ID18"/>
      <c r="IE18"/>
      <c r="IF18"/>
      <c r="IG18"/>
      <c r="IH18"/>
      <c r="II18"/>
      <c r="IJ18"/>
      <c r="IK18"/>
      <c r="IL18"/>
      <c r="IM18"/>
      <c r="IN18"/>
      <c r="IO18"/>
      <c r="IP18"/>
      <c r="IQ18"/>
      <c r="IR18"/>
      <c r="IS18"/>
      <c r="IT18"/>
      <c r="IU18"/>
      <c r="IV18"/>
    </row>
    <row r="19" spans="1:256" ht="15" customHeight="1">
      <c r="A19" s="107" t="s">
        <v>139</v>
      </c>
      <c r="B19" s="108"/>
      <c r="C19" s="109" t="s">
        <v>51</v>
      </c>
      <c r="D19" s="110"/>
      <c r="E19" s="110"/>
      <c r="F19" s="111"/>
      <c r="G19" s="111"/>
      <c r="H19" s="111"/>
      <c r="I19" s="111"/>
      <c r="J19" s="111"/>
      <c r="K19" s="111"/>
      <c r="L19" s="500" t="s">
        <v>131</v>
      </c>
      <c r="M19" s="500"/>
      <c r="N19" s="500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  <c r="EZ19"/>
      <c r="FA19"/>
      <c r="FB19"/>
      <c r="FC19"/>
      <c r="FD19"/>
      <c r="FE19"/>
      <c r="FF19"/>
      <c r="FG19"/>
      <c r="FH19"/>
      <c r="FI19"/>
      <c r="FJ19"/>
      <c r="FK19"/>
      <c r="FL19"/>
      <c r="FM19"/>
      <c r="FN19"/>
      <c r="FO19"/>
      <c r="FP19"/>
      <c r="FQ19"/>
      <c r="FR19"/>
      <c r="FS19"/>
      <c r="FT19"/>
      <c r="FU19"/>
      <c r="FV19"/>
      <c r="FW19"/>
      <c r="FX19"/>
      <c r="FY19"/>
      <c r="FZ19"/>
      <c r="GA19"/>
      <c r="GB19"/>
      <c r="GC19"/>
      <c r="GD19"/>
      <c r="GE19"/>
      <c r="GF19"/>
      <c r="GG19"/>
      <c r="GH19"/>
      <c r="GI19"/>
      <c r="GJ19"/>
      <c r="GK19"/>
      <c r="GL19"/>
      <c r="GM19"/>
      <c r="GN19"/>
      <c r="GO19"/>
      <c r="GP19"/>
      <c r="GQ19"/>
      <c r="GR19"/>
      <c r="GS19"/>
      <c r="GT19"/>
      <c r="GU19"/>
      <c r="GV19"/>
      <c r="GW19"/>
      <c r="GX19"/>
      <c r="GY19"/>
      <c r="GZ19"/>
      <c r="HA19"/>
      <c r="HB19"/>
      <c r="HC19"/>
      <c r="HD19"/>
      <c r="HE19"/>
      <c r="HF19"/>
      <c r="HG19"/>
      <c r="HH19"/>
      <c r="HI19"/>
      <c r="HJ19"/>
      <c r="HK19"/>
      <c r="HL19"/>
      <c r="HM19"/>
      <c r="HN19"/>
      <c r="HO19"/>
      <c r="HP19"/>
      <c r="HQ19"/>
      <c r="HR19"/>
      <c r="HS19"/>
      <c r="HT19"/>
      <c r="HU19"/>
      <c r="HV19"/>
      <c r="HW19"/>
      <c r="HX19"/>
      <c r="HY19"/>
      <c r="HZ19"/>
      <c r="IA19"/>
      <c r="IB19"/>
      <c r="IC19"/>
      <c r="ID19"/>
      <c r="IE19"/>
      <c r="IF19"/>
      <c r="IG19"/>
      <c r="IH19"/>
      <c r="II19"/>
      <c r="IJ19"/>
      <c r="IK19"/>
      <c r="IL19"/>
      <c r="IM19"/>
      <c r="IN19"/>
      <c r="IO19"/>
      <c r="IP19"/>
      <c r="IQ19"/>
      <c r="IR19"/>
      <c r="IS19"/>
      <c r="IT19"/>
      <c r="IU19"/>
      <c r="IV19"/>
    </row>
    <row r="20" spans="1:256" ht="26.25" customHeight="1">
      <c r="A20" s="112" t="s">
        <v>21</v>
      </c>
      <c r="B20" s="113" t="s">
        <v>52</v>
      </c>
      <c r="C20" s="492" t="s">
        <v>22</v>
      </c>
      <c r="D20" s="492"/>
      <c r="E20" s="492"/>
      <c r="F20" s="114" t="s">
        <v>23</v>
      </c>
      <c r="G20" s="114" t="s">
        <v>24</v>
      </c>
      <c r="H20" s="114" t="s">
        <v>55</v>
      </c>
      <c r="I20" s="114" t="s">
        <v>56</v>
      </c>
      <c r="J20" s="114" t="s">
        <v>132</v>
      </c>
      <c r="K20" s="114" t="s">
        <v>29</v>
      </c>
      <c r="L20" s="493" t="s">
        <v>31</v>
      </c>
      <c r="M20" s="493"/>
      <c r="N20" s="502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  <c r="FF20"/>
      <c r="FG20"/>
      <c r="FH20"/>
      <c r="FI20"/>
      <c r="FJ20"/>
      <c r="FK20"/>
      <c r="FL20"/>
      <c r="FM20"/>
      <c r="FN20"/>
      <c r="FO20"/>
      <c r="FP20"/>
      <c r="FQ20"/>
      <c r="FR20"/>
      <c r="FS20"/>
      <c r="FT20"/>
      <c r="FU20"/>
      <c r="FV20"/>
      <c r="FW20"/>
      <c r="FX20"/>
      <c r="FY20"/>
      <c r="FZ20"/>
      <c r="GA20"/>
      <c r="GB20"/>
      <c r="GC20"/>
      <c r="GD20"/>
      <c r="GE20"/>
      <c r="GF20"/>
      <c r="GG20"/>
      <c r="GH20"/>
      <c r="GI20"/>
      <c r="GJ20"/>
      <c r="GK20"/>
      <c r="GL20"/>
      <c r="GM20"/>
      <c r="GN20"/>
      <c r="GO20"/>
      <c r="GP20"/>
      <c r="GQ20"/>
      <c r="GR20"/>
      <c r="GS20"/>
      <c r="GT20"/>
      <c r="GU20"/>
      <c r="GV20"/>
      <c r="GW20"/>
      <c r="GX20"/>
      <c r="GY20"/>
      <c r="GZ20"/>
      <c r="HA20"/>
      <c r="HB20"/>
      <c r="HC20"/>
      <c r="HD20"/>
      <c r="HE20"/>
      <c r="HF20"/>
      <c r="HG20"/>
      <c r="HH20"/>
      <c r="HI20"/>
      <c r="HJ20"/>
      <c r="HK20"/>
      <c r="HL20"/>
      <c r="HM20"/>
      <c r="HN20"/>
      <c r="HO20"/>
      <c r="HP20"/>
      <c r="HQ20"/>
      <c r="HR20"/>
      <c r="HS20"/>
      <c r="HT20"/>
      <c r="HU20"/>
      <c r="HV20"/>
      <c r="HW20"/>
      <c r="HX20"/>
      <c r="HY20"/>
      <c r="HZ20"/>
      <c r="IA20"/>
      <c r="IB20"/>
      <c r="IC20"/>
      <c r="ID20"/>
      <c r="IE20"/>
      <c r="IF20"/>
      <c r="IG20"/>
      <c r="IH20"/>
      <c r="II20"/>
      <c r="IJ20"/>
      <c r="IK20"/>
      <c r="IL20"/>
      <c r="IM20"/>
      <c r="IN20"/>
      <c r="IO20"/>
      <c r="IP20"/>
      <c r="IQ20"/>
      <c r="IR20"/>
      <c r="IS20"/>
      <c r="IT20"/>
      <c r="IU20"/>
      <c r="IV20"/>
    </row>
    <row r="21" spans="1:256" ht="15" customHeight="1">
      <c r="A21" s="491">
        <v>1</v>
      </c>
      <c r="B21" s="115">
        <v>1</v>
      </c>
      <c r="C21" s="116" t="s">
        <v>251</v>
      </c>
      <c r="D21" s="117"/>
      <c r="E21" s="117"/>
      <c r="F21" s="118">
        <v>2005</v>
      </c>
      <c r="G21" s="119" t="s">
        <v>18</v>
      </c>
      <c r="H21" s="49">
        <v>77.2</v>
      </c>
      <c r="I21" s="120">
        <f>J21</f>
        <v>36</v>
      </c>
      <c r="J21" s="121">
        <v>36</v>
      </c>
      <c r="K21" s="122" t="s">
        <v>17</v>
      </c>
      <c r="L21" s="123" t="s">
        <v>252</v>
      </c>
      <c r="M21" s="124"/>
      <c r="N21" s="125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  <c r="EF21"/>
      <c r="EG21"/>
      <c r="EH21"/>
      <c r="EI21"/>
      <c r="EJ21"/>
      <c r="EK21"/>
      <c r="EL21"/>
      <c r="EM21"/>
      <c r="EN21"/>
      <c r="EO21"/>
      <c r="EP21"/>
      <c r="EQ21"/>
      <c r="ER21"/>
      <c r="ES21"/>
      <c r="ET21"/>
      <c r="EU21"/>
      <c r="EV21"/>
      <c r="EW21"/>
      <c r="EX21"/>
      <c r="EY21"/>
      <c r="EZ21"/>
      <c r="FA21"/>
      <c r="FB21"/>
      <c r="FC21"/>
      <c r="FD21"/>
      <c r="FE21"/>
      <c r="FF21"/>
      <c r="FG21"/>
      <c r="FH21"/>
      <c r="FI21"/>
      <c r="FJ21"/>
      <c r="FK21"/>
      <c r="FL21"/>
      <c r="FM21"/>
      <c r="FN21"/>
      <c r="FO21"/>
      <c r="FP21"/>
      <c r="FQ21"/>
      <c r="FR21"/>
      <c r="FS21"/>
      <c r="FT21"/>
      <c r="FU21"/>
      <c r="FV21"/>
      <c r="FW21"/>
      <c r="FX21"/>
      <c r="FY21"/>
      <c r="FZ21"/>
      <c r="GA21"/>
      <c r="GB21"/>
      <c r="GC21"/>
      <c r="GD21"/>
      <c r="GE21"/>
      <c r="GF21"/>
      <c r="GG21"/>
      <c r="GH21"/>
      <c r="GI21"/>
      <c r="GJ21"/>
      <c r="GK21"/>
      <c r="GL21"/>
      <c r="GM21"/>
      <c r="GN21"/>
      <c r="GO21"/>
      <c r="GP21"/>
      <c r="GQ21"/>
      <c r="GR21"/>
      <c r="GS21"/>
      <c r="GT21"/>
      <c r="GU21"/>
      <c r="GV21"/>
      <c r="GW21"/>
      <c r="GX21"/>
      <c r="GY21"/>
      <c r="GZ21"/>
      <c r="HA21"/>
      <c r="HB21"/>
      <c r="HC21"/>
      <c r="HD21"/>
      <c r="HE21"/>
      <c r="HF21"/>
      <c r="HG21"/>
      <c r="HH21"/>
      <c r="HI21"/>
      <c r="HJ21"/>
      <c r="HK21"/>
      <c r="HL21"/>
      <c r="HM21"/>
      <c r="HN21"/>
      <c r="HO21"/>
      <c r="HP21"/>
      <c r="HQ21"/>
      <c r="HR21"/>
      <c r="HS21"/>
      <c r="HT21"/>
      <c r="HU21"/>
      <c r="HV21"/>
      <c r="HW21"/>
      <c r="HX21"/>
      <c r="HY21"/>
      <c r="HZ21"/>
      <c r="IA21"/>
      <c r="IB21"/>
      <c r="IC21"/>
      <c r="ID21"/>
      <c r="IE21"/>
      <c r="IF21"/>
      <c r="IG21"/>
      <c r="IH21"/>
      <c r="II21"/>
      <c r="IJ21"/>
      <c r="IK21"/>
      <c r="IL21"/>
      <c r="IM21"/>
      <c r="IN21"/>
      <c r="IO21"/>
      <c r="IP21"/>
      <c r="IQ21"/>
      <c r="IR21"/>
      <c r="IS21"/>
      <c r="IT21"/>
      <c r="IU21"/>
      <c r="IV21"/>
    </row>
    <row r="22" spans="1:256" ht="15" customHeight="1">
      <c r="A22" s="491"/>
      <c r="B22" s="118">
        <v>2</v>
      </c>
      <c r="C22" s="126" t="s">
        <v>309</v>
      </c>
      <c r="D22" s="127"/>
      <c r="E22" s="127"/>
      <c r="F22" s="128">
        <v>1987</v>
      </c>
      <c r="G22" s="129" t="s">
        <v>206</v>
      </c>
      <c r="H22" s="49">
        <v>84.9</v>
      </c>
      <c r="I22" s="118">
        <f>J22-J21</f>
        <v>36</v>
      </c>
      <c r="J22" s="130">
        <v>72</v>
      </c>
      <c r="K22" s="131" t="s">
        <v>17</v>
      </c>
      <c r="L22" s="132" t="s">
        <v>310</v>
      </c>
      <c r="M22" s="124"/>
      <c r="N22" s="125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  <c r="DA22"/>
      <c r="DB22"/>
      <c r="DC22"/>
      <c r="DD22"/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  <c r="DY22"/>
      <c r="DZ22"/>
      <c r="EA22"/>
      <c r="EB22"/>
      <c r="EC22"/>
      <c r="ED22"/>
      <c r="EE22"/>
      <c r="EF22"/>
      <c r="EG22"/>
      <c r="EH22"/>
      <c r="EI22"/>
      <c r="EJ22"/>
      <c r="EK22"/>
      <c r="EL22"/>
      <c r="EM22"/>
      <c r="EN22"/>
      <c r="EO22"/>
      <c r="EP22"/>
      <c r="EQ22"/>
      <c r="ER22"/>
      <c r="ES22"/>
      <c r="ET22"/>
      <c r="EU22"/>
      <c r="EV22"/>
      <c r="EW22"/>
      <c r="EX22"/>
      <c r="EY22"/>
      <c r="EZ22"/>
      <c r="FA22"/>
      <c r="FB22"/>
      <c r="FC22"/>
      <c r="FD22"/>
      <c r="FE22"/>
      <c r="FF22"/>
      <c r="FG22"/>
      <c r="FH22"/>
      <c r="FI22"/>
      <c r="FJ22"/>
      <c r="FK22"/>
      <c r="FL22"/>
      <c r="FM22"/>
      <c r="FN22"/>
      <c r="FO22"/>
      <c r="FP22"/>
      <c r="FQ22"/>
      <c r="FR22"/>
      <c r="FS22"/>
      <c r="FT22"/>
      <c r="FU22"/>
      <c r="FV22"/>
      <c r="FW22"/>
      <c r="FX22"/>
      <c r="FY22"/>
      <c r="FZ22"/>
      <c r="GA22"/>
      <c r="GB22"/>
      <c r="GC22"/>
      <c r="GD22"/>
      <c r="GE22"/>
      <c r="GF22"/>
      <c r="GG22"/>
      <c r="GH22"/>
      <c r="GI22"/>
      <c r="GJ22"/>
      <c r="GK22"/>
      <c r="GL22"/>
      <c r="GM22"/>
      <c r="GN22"/>
      <c r="GO22"/>
      <c r="GP22"/>
      <c r="GQ22"/>
      <c r="GR22"/>
      <c r="GS22"/>
      <c r="GT22"/>
      <c r="GU22"/>
      <c r="GV22"/>
      <c r="GW22"/>
      <c r="GX22"/>
      <c r="GY22"/>
      <c r="GZ22"/>
      <c r="HA22"/>
      <c r="HB22"/>
      <c r="HC22"/>
      <c r="HD22"/>
      <c r="HE22"/>
      <c r="HF22"/>
      <c r="HG22"/>
      <c r="HH22"/>
      <c r="HI22"/>
      <c r="HJ22"/>
      <c r="HK22"/>
      <c r="HL22"/>
      <c r="HM22"/>
      <c r="HN22"/>
      <c r="HO22"/>
      <c r="HP22"/>
      <c r="HQ22"/>
      <c r="HR22"/>
      <c r="HS22"/>
      <c r="HT22"/>
      <c r="HU22"/>
      <c r="HV22"/>
      <c r="HW22"/>
      <c r="HX22"/>
      <c r="HY22"/>
      <c r="HZ22"/>
      <c r="IA22"/>
      <c r="IB22"/>
      <c r="IC22"/>
      <c r="ID22"/>
      <c r="IE22"/>
      <c r="IF22"/>
      <c r="IG22"/>
      <c r="IH22"/>
      <c r="II22"/>
      <c r="IJ22"/>
      <c r="IK22"/>
      <c r="IL22"/>
      <c r="IM22"/>
      <c r="IN22"/>
      <c r="IO22"/>
      <c r="IP22"/>
      <c r="IQ22"/>
      <c r="IR22"/>
      <c r="IS22"/>
      <c r="IT22"/>
      <c r="IU22"/>
      <c r="IV22"/>
    </row>
    <row r="23" spans="1:256" ht="15" customHeight="1">
      <c r="A23" s="491"/>
      <c r="B23" s="118">
        <v>3</v>
      </c>
      <c r="C23" s="126" t="s">
        <v>256</v>
      </c>
      <c r="D23" s="127"/>
      <c r="E23" s="127"/>
      <c r="F23" s="128">
        <v>1997</v>
      </c>
      <c r="G23" s="129" t="s">
        <v>17</v>
      </c>
      <c r="H23" s="49">
        <v>109.75</v>
      </c>
      <c r="I23" s="133">
        <f>J23-J22</f>
        <v>38</v>
      </c>
      <c r="J23" s="134">
        <v>110</v>
      </c>
      <c r="K23" s="135" t="s">
        <v>17</v>
      </c>
      <c r="L23" s="136" t="s">
        <v>257</v>
      </c>
      <c r="M23" s="124"/>
      <c r="N23" s="125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  <c r="CG23"/>
      <c r="CH23"/>
      <c r="CI23"/>
      <c r="CJ23"/>
      <c r="CK23"/>
      <c r="CL23"/>
      <c r="CM23"/>
      <c r="CN23"/>
      <c r="CO23"/>
      <c r="CP23"/>
      <c r="CQ23"/>
      <c r="CR23"/>
      <c r="CS23"/>
      <c r="CT23"/>
      <c r="CU23"/>
      <c r="CV23"/>
      <c r="CW23"/>
      <c r="CX23"/>
      <c r="CY23"/>
      <c r="CZ23"/>
      <c r="DA23"/>
      <c r="DB23"/>
      <c r="DC23"/>
      <c r="DD23"/>
      <c r="DE23"/>
      <c r="DF23"/>
      <c r="DG23"/>
      <c r="DH23"/>
      <c r="DI23"/>
      <c r="DJ23"/>
      <c r="DK23"/>
      <c r="DL23"/>
      <c r="DM23"/>
      <c r="DN23"/>
      <c r="DO23"/>
      <c r="DP23"/>
      <c r="DQ23"/>
      <c r="DR23"/>
      <c r="DS23"/>
      <c r="DT23"/>
      <c r="DU23"/>
      <c r="DV23"/>
      <c r="DW23"/>
      <c r="DX23"/>
      <c r="DY23"/>
      <c r="DZ23"/>
      <c r="EA23"/>
      <c r="EB23"/>
      <c r="EC23"/>
      <c r="ED23"/>
      <c r="EE23"/>
      <c r="EF23"/>
      <c r="EG23"/>
      <c r="EH23"/>
      <c r="EI23"/>
      <c r="EJ23"/>
      <c r="EK23"/>
      <c r="EL23"/>
      <c r="EM23"/>
      <c r="EN23"/>
      <c r="EO23"/>
      <c r="EP23"/>
      <c r="EQ23"/>
      <c r="ER23"/>
      <c r="ES23"/>
      <c r="ET23"/>
      <c r="EU23"/>
      <c r="EV23"/>
      <c r="EW23"/>
      <c r="EX23"/>
      <c r="EY23"/>
      <c r="EZ23"/>
      <c r="FA23"/>
      <c r="FB23"/>
      <c r="FC23"/>
      <c r="FD23"/>
      <c r="FE23"/>
      <c r="FF23"/>
      <c r="FG23"/>
      <c r="FH23"/>
      <c r="FI23"/>
      <c r="FJ23"/>
      <c r="FK23"/>
      <c r="FL23"/>
      <c r="FM23"/>
      <c r="FN23"/>
      <c r="FO23"/>
      <c r="FP23"/>
      <c r="FQ23"/>
      <c r="FR23"/>
      <c r="FS23"/>
      <c r="FT23"/>
      <c r="FU23"/>
      <c r="FV23"/>
      <c r="FW23"/>
      <c r="FX23"/>
      <c r="FY23"/>
      <c r="FZ23"/>
      <c r="GA23"/>
      <c r="GB23"/>
      <c r="GC23"/>
      <c r="GD23"/>
      <c r="GE23"/>
      <c r="GF23"/>
      <c r="GG23"/>
      <c r="GH23"/>
      <c r="GI23"/>
      <c r="GJ23"/>
      <c r="GK23"/>
      <c r="GL23"/>
      <c r="GM23"/>
      <c r="GN23"/>
      <c r="GO23"/>
      <c r="GP23"/>
      <c r="GQ23"/>
      <c r="GR23"/>
      <c r="GS23"/>
      <c r="GT23"/>
      <c r="GU23"/>
      <c r="GV23"/>
      <c r="GW23"/>
      <c r="GX23"/>
      <c r="GY23"/>
      <c r="GZ23"/>
      <c r="HA23"/>
      <c r="HB23"/>
      <c r="HC23"/>
      <c r="HD23"/>
      <c r="HE23"/>
      <c r="HF23"/>
      <c r="HG23"/>
      <c r="HH23"/>
      <c r="HI23"/>
      <c r="HJ23"/>
      <c r="HK23"/>
      <c r="HL23"/>
      <c r="HM23"/>
      <c r="HN23"/>
      <c r="HO23"/>
      <c r="HP23"/>
      <c r="HQ23"/>
      <c r="HR23"/>
      <c r="HS23"/>
      <c r="HT23"/>
      <c r="HU23"/>
      <c r="HV23"/>
      <c r="HW23"/>
      <c r="HX23"/>
      <c r="HY23"/>
      <c r="HZ23"/>
      <c r="IA23"/>
      <c r="IB23"/>
      <c r="IC23"/>
      <c r="ID23"/>
      <c r="IE23"/>
      <c r="IF23"/>
      <c r="IG23"/>
      <c r="IH23"/>
      <c r="II23"/>
      <c r="IJ23"/>
      <c r="IK23"/>
      <c r="IL23"/>
      <c r="IM23"/>
      <c r="IN23"/>
      <c r="IO23"/>
      <c r="IP23"/>
      <c r="IQ23"/>
      <c r="IR23"/>
      <c r="IS23"/>
      <c r="IT23"/>
      <c r="IU23"/>
      <c r="IV23"/>
    </row>
    <row r="24" spans="1:256" ht="15" customHeight="1">
      <c r="A24" s="491"/>
      <c r="B24" s="137">
        <v>4</v>
      </c>
      <c r="C24" s="138" t="s">
        <v>554</v>
      </c>
      <c r="D24" s="139"/>
      <c r="E24" s="140"/>
      <c r="F24" s="141">
        <v>1995</v>
      </c>
      <c r="G24" s="142" t="s">
        <v>17</v>
      </c>
      <c r="H24" s="143">
        <v>101.9</v>
      </c>
      <c r="I24" s="144">
        <f>J24-J23</f>
        <v>40</v>
      </c>
      <c r="J24" s="145">
        <v>150</v>
      </c>
      <c r="K24" s="146" t="s">
        <v>17</v>
      </c>
      <c r="L24" s="147" t="s">
        <v>310</v>
      </c>
      <c r="M24" s="148"/>
      <c r="N24" s="149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  <c r="ER24"/>
      <c r="ES24"/>
      <c r="ET24"/>
      <c r="EU24"/>
      <c r="EV24"/>
      <c r="EW24"/>
      <c r="EX24"/>
      <c r="EY24"/>
      <c r="EZ24"/>
      <c r="FA24"/>
      <c r="FB24"/>
      <c r="FC24"/>
      <c r="FD24"/>
      <c r="FE24"/>
      <c r="FF24"/>
      <c r="FG24"/>
      <c r="FH24"/>
      <c r="FI24"/>
      <c r="FJ24"/>
      <c r="FK24"/>
      <c r="FL24"/>
      <c r="FM24"/>
      <c r="FN24"/>
      <c r="FO24"/>
      <c r="FP24"/>
      <c r="FQ24"/>
      <c r="FR24"/>
      <c r="FS24"/>
      <c r="FT24"/>
      <c r="FU24"/>
      <c r="FV24"/>
      <c r="FW24"/>
      <c r="FX24"/>
      <c r="FY24"/>
      <c r="FZ24"/>
      <c r="GA24"/>
      <c r="GB24"/>
      <c r="GC24"/>
      <c r="GD24"/>
      <c r="GE24"/>
      <c r="GF24"/>
      <c r="GG24"/>
      <c r="GH24"/>
      <c r="GI24"/>
      <c r="GJ24"/>
      <c r="GK24"/>
      <c r="GL24"/>
      <c r="GM24"/>
      <c r="GN24"/>
      <c r="GO24"/>
      <c r="GP24"/>
      <c r="GQ24"/>
      <c r="GR24"/>
      <c r="GS24"/>
      <c r="GT24"/>
      <c r="GU24"/>
      <c r="GV24"/>
      <c r="GW24"/>
      <c r="GX24"/>
      <c r="GY24"/>
      <c r="GZ24"/>
      <c r="HA24"/>
      <c r="HB24"/>
      <c r="HC24"/>
      <c r="HD24"/>
      <c r="HE24"/>
      <c r="HF24"/>
      <c r="HG24"/>
      <c r="HH24"/>
      <c r="HI24"/>
      <c r="HJ24"/>
      <c r="HK24"/>
      <c r="HL24"/>
      <c r="HM24"/>
      <c r="HN24"/>
      <c r="HO24"/>
      <c r="HP24"/>
      <c r="HQ24"/>
      <c r="HR24"/>
      <c r="HS24"/>
      <c r="HT24"/>
      <c r="HU24"/>
      <c r="HV24"/>
      <c r="HW24"/>
      <c r="HX24"/>
      <c r="HY24"/>
      <c r="HZ24"/>
      <c r="IA24"/>
      <c r="IB24"/>
      <c r="IC24"/>
      <c r="ID24"/>
      <c r="IE24"/>
      <c r="IF24"/>
      <c r="IG24"/>
      <c r="IH24"/>
      <c r="II24"/>
      <c r="IJ24"/>
      <c r="IK24"/>
      <c r="IL24"/>
      <c r="IM24"/>
      <c r="IN24"/>
      <c r="IO24"/>
      <c r="IP24"/>
      <c r="IQ24"/>
      <c r="IR24"/>
      <c r="IS24"/>
      <c r="IT24"/>
      <c r="IU24"/>
      <c r="IV24"/>
    </row>
    <row r="25" spans="1:256" ht="18" customHeight="1">
      <c r="C25" s="150"/>
      <c r="D25" s="150"/>
      <c r="E25" s="150"/>
      <c r="F25" s="151"/>
      <c r="G25" s="152" t="s">
        <v>133</v>
      </c>
      <c r="H25" s="153">
        <f>H21+H22+H23+H24</f>
        <v>373.75</v>
      </c>
      <c r="I25" s="111"/>
      <c r="J25" s="154">
        <f>J24</f>
        <v>150</v>
      </c>
      <c r="K25" s="155"/>
      <c r="L25" s="111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  <c r="DS25"/>
      <c r="DT25"/>
      <c r="DU25"/>
      <c r="DV25"/>
      <c r="DW25"/>
      <c r="DX25"/>
      <c r="DY25"/>
      <c r="DZ25"/>
      <c r="EA25"/>
      <c r="EB25"/>
      <c r="EC25"/>
      <c r="ED25"/>
      <c r="EE25"/>
      <c r="EF25"/>
      <c r="EG25"/>
      <c r="EH25"/>
      <c r="EI25"/>
      <c r="EJ25"/>
      <c r="EK25"/>
      <c r="EL25"/>
      <c r="EM25"/>
      <c r="EN25"/>
      <c r="EO25"/>
      <c r="EP25"/>
      <c r="EQ25"/>
      <c r="ER25"/>
      <c r="ES25"/>
      <c r="ET25"/>
      <c r="EU25"/>
      <c r="EV25"/>
      <c r="EW25"/>
      <c r="EX25"/>
      <c r="EY25"/>
      <c r="EZ25"/>
      <c r="FA25"/>
      <c r="FB25"/>
      <c r="FC25"/>
      <c r="FD25"/>
      <c r="FE25"/>
      <c r="FF25"/>
      <c r="FG25"/>
      <c r="FH25"/>
      <c r="FI25"/>
      <c r="FJ25"/>
      <c r="FK25"/>
      <c r="FL25"/>
      <c r="FM25"/>
      <c r="FN25"/>
      <c r="FO25"/>
      <c r="FP25"/>
      <c r="FQ25"/>
      <c r="FR25"/>
      <c r="FS25"/>
      <c r="FT25"/>
      <c r="FU25"/>
      <c r="FV25"/>
      <c r="FW25"/>
      <c r="FX25"/>
      <c r="FY25"/>
      <c r="FZ25"/>
      <c r="GA25"/>
      <c r="GB25"/>
      <c r="GC25"/>
      <c r="GD25"/>
      <c r="GE25"/>
      <c r="GF25"/>
      <c r="GG25"/>
      <c r="GH25"/>
      <c r="GI25"/>
      <c r="GJ25"/>
      <c r="GK25"/>
      <c r="GL25"/>
      <c r="GM25"/>
      <c r="GN25"/>
      <c r="GO25"/>
      <c r="GP25"/>
      <c r="GQ25"/>
      <c r="GR25"/>
      <c r="GS25"/>
      <c r="GT25"/>
      <c r="GU25"/>
      <c r="GV25"/>
      <c r="GW25"/>
      <c r="GX25"/>
      <c r="GY25"/>
      <c r="GZ25"/>
      <c r="HA25"/>
      <c r="HB25"/>
      <c r="HC25"/>
      <c r="HD25"/>
      <c r="HE25"/>
      <c r="HF25"/>
      <c r="HG25"/>
      <c r="HH25"/>
      <c r="HI25"/>
      <c r="HJ25"/>
      <c r="HK25"/>
      <c r="HL25"/>
      <c r="HM25"/>
      <c r="HN25"/>
      <c r="HO25"/>
      <c r="HP25"/>
      <c r="HQ25"/>
      <c r="HR25"/>
      <c r="HS25"/>
      <c r="HT25"/>
      <c r="HU25"/>
      <c r="HV25"/>
      <c r="HW25"/>
      <c r="HX25"/>
      <c r="HY25"/>
      <c r="HZ25"/>
      <c r="IA25"/>
      <c r="IB25"/>
      <c r="IC25"/>
      <c r="ID25"/>
      <c r="IE25"/>
      <c r="IF25"/>
      <c r="IG25"/>
      <c r="IH25"/>
      <c r="II25"/>
      <c r="IJ25"/>
      <c r="IK25"/>
      <c r="IL25"/>
      <c r="IM25"/>
      <c r="IN25"/>
      <c r="IO25"/>
      <c r="IP25"/>
      <c r="IQ25"/>
      <c r="IR25"/>
      <c r="IS25"/>
      <c r="IT25"/>
      <c r="IU25"/>
      <c r="IV25"/>
    </row>
    <row r="26" spans="1:256" ht="15" customHeight="1">
      <c r="A26" s="107" t="s">
        <v>134</v>
      </c>
      <c r="B26" s="108"/>
      <c r="C26" s="156" t="s">
        <v>152</v>
      </c>
      <c r="D26" s="110"/>
      <c r="E26" s="110"/>
      <c r="F26" s="111"/>
      <c r="G26" s="111"/>
      <c r="H26" s="111"/>
      <c r="I26" s="111"/>
      <c r="J26" s="157"/>
      <c r="K26" s="111"/>
      <c r="L26" s="111"/>
      <c r="M26" s="91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  <c r="ET26"/>
      <c r="EU26"/>
      <c r="EV26"/>
      <c r="EW26"/>
      <c r="EX26"/>
      <c r="EY26"/>
      <c r="EZ26"/>
      <c r="FA26"/>
      <c r="FB26"/>
      <c r="FC26"/>
      <c r="FD26"/>
      <c r="FE26"/>
      <c r="FF26"/>
      <c r="FG26"/>
      <c r="FH26"/>
      <c r="FI26"/>
      <c r="FJ26"/>
      <c r="FK26"/>
      <c r="FL26"/>
      <c r="FM26"/>
      <c r="FN26"/>
      <c r="FO26"/>
      <c r="FP26"/>
      <c r="FQ26"/>
      <c r="FR26"/>
      <c r="FS26"/>
      <c r="FT26"/>
      <c r="FU26"/>
      <c r="FV26"/>
      <c r="FW26"/>
      <c r="FX26"/>
      <c r="FY26"/>
      <c r="FZ26"/>
      <c r="GA26"/>
      <c r="GB26"/>
      <c r="GC26"/>
      <c r="GD26"/>
      <c r="GE26"/>
      <c r="GF26"/>
      <c r="GG26"/>
      <c r="GH26"/>
      <c r="GI26"/>
      <c r="GJ26"/>
      <c r="GK26"/>
      <c r="GL26"/>
      <c r="GM26"/>
      <c r="GN26"/>
      <c r="GO26"/>
      <c r="GP26"/>
      <c r="GQ26"/>
      <c r="GR26"/>
      <c r="GS26"/>
      <c r="GT26"/>
      <c r="GU26"/>
      <c r="GV26"/>
      <c r="GW26"/>
      <c r="GX26"/>
      <c r="GY26"/>
      <c r="GZ26"/>
      <c r="HA26"/>
      <c r="HB26"/>
      <c r="HC26"/>
      <c r="HD26"/>
      <c r="HE26"/>
      <c r="HF26"/>
      <c r="HG26"/>
      <c r="HH26"/>
      <c r="HI26"/>
      <c r="HJ26"/>
      <c r="HK26"/>
      <c r="HL26"/>
      <c r="HM26"/>
      <c r="HN26"/>
      <c r="HO26"/>
      <c r="HP26"/>
      <c r="HQ26"/>
      <c r="HR26"/>
      <c r="HS26"/>
      <c r="HT26"/>
      <c r="HU26"/>
      <c r="HV26"/>
      <c r="HW26"/>
      <c r="HX26"/>
      <c r="HY26"/>
      <c r="HZ26"/>
      <c r="IA26"/>
      <c r="IB26"/>
      <c r="IC26"/>
      <c r="ID26"/>
      <c r="IE26"/>
      <c r="IF26"/>
      <c r="IG26"/>
      <c r="IH26"/>
      <c r="II26"/>
      <c r="IJ26"/>
      <c r="IK26"/>
      <c r="IL26"/>
      <c r="IM26"/>
      <c r="IN26"/>
      <c r="IO26"/>
      <c r="IP26"/>
      <c r="IQ26"/>
      <c r="IR26"/>
      <c r="IS26"/>
      <c r="IT26"/>
      <c r="IU26"/>
      <c r="IV26"/>
    </row>
    <row r="27" spans="1:256" ht="26.25" customHeight="1">
      <c r="A27" s="112" t="s">
        <v>21</v>
      </c>
      <c r="B27" s="113" t="s">
        <v>52</v>
      </c>
      <c r="C27" s="492" t="s">
        <v>22</v>
      </c>
      <c r="D27" s="492"/>
      <c r="E27" s="492"/>
      <c r="F27" s="158" t="s">
        <v>23</v>
      </c>
      <c r="G27" s="158" t="s">
        <v>24</v>
      </c>
      <c r="H27" s="158" t="s">
        <v>55</v>
      </c>
      <c r="I27" s="158" t="s">
        <v>56</v>
      </c>
      <c r="J27" s="159" t="s">
        <v>132</v>
      </c>
      <c r="K27" s="158" t="s">
        <v>29</v>
      </c>
      <c r="L27" s="493" t="s">
        <v>31</v>
      </c>
      <c r="M27" s="493"/>
      <c r="N27" s="493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  <c r="EQ27"/>
      <c r="ER27"/>
      <c r="ES27"/>
      <c r="ET27"/>
      <c r="EU27"/>
      <c r="EV27"/>
      <c r="EW27"/>
      <c r="EX27"/>
      <c r="EY27"/>
      <c r="EZ27"/>
      <c r="FA27"/>
      <c r="FB27"/>
      <c r="FC27"/>
      <c r="FD27"/>
      <c r="FE27"/>
      <c r="FF27"/>
      <c r="FG27"/>
      <c r="FH27"/>
      <c r="FI27"/>
      <c r="FJ27"/>
      <c r="FK27"/>
      <c r="FL27"/>
      <c r="FM27"/>
      <c r="FN27"/>
      <c r="FO27"/>
      <c r="FP27"/>
      <c r="FQ27"/>
      <c r="FR27"/>
      <c r="FS27"/>
      <c r="FT27"/>
      <c r="FU27"/>
      <c r="FV27"/>
      <c r="FW27"/>
      <c r="FX27"/>
      <c r="FY27"/>
      <c r="FZ27"/>
      <c r="GA27"/>
      <c r="GB27"/>
      <c r="GC27"/>
      <c r="GD27"/>
      <c r="GE27"/>
      <c r="GF27"/>
      <c r="GG27"/>
      <c r="GH27"/>
      <c r="GI27"/>
      <c r="GJ27"/>
      <c r="GK27"/>
      <c r="GL27"/>
      <c r="GM27"/>
      <c r="GN27"/>
      <c r="GO27"/>
      <c r="GP27"/>
      <c r="GQ27"/>
      <c r="GR27"/>
      <c r="GS27"/>
      <c r="GT27"/>
      <c r="GU27"/>
      <c r="GV27"/>
      <c r="GW27"/>
      <c r="GX27"/>
      <c r="GY27"/>
      <c r="GZ27"/>
      <c r="HA27"/>
      <c r="HB27"/>
      <c r="HC27"/>
      <c r="HD27"/>
      <c r="HE27"/>
      <c r="HF27"/>
      <c r="HG27"/>
      <c r="HH27"/>
      <c r="HI27"/>
      <c r="HJ27"/>
      <c r="HK27"/>
      <c r="HL27"/>
      <c r="HM27"/>
      <c r="HN27"/>
      <c r="HO27"/>
      <c r="HP27"/>
      <c r="HQ27"/>
      <c r="HR27"/>
      <c r="HS27"/>
      <c r="HT27"/>
      <c r="HU27"/>
      <c r="HV27"/>
      <c r="HW27"/>
      <c r="HX27"/>
      <c r="HY27"/>
      <c r="HZ27"/>
      <c r="IA27"/>
      <c r="IB27"/>
      <c r="IC27"/>
      <c r="ID27"/>
      <c r="IE27"/>
      <c r="IF27"/>
      <c r="IG27"/>
      <c r="IH27"/>
      <c r="II27"/>
      <c r="IJ27"/>
      <c r="IK27"/>
      <c r="IL27"/>
      <c r="IM27"/>
      <c r="IN27"/>
      <c r="IO27"/>
      <c r="IP27"/>
      <c r="IQ27"/>
      <c r="IR27"/>
      <c r="IS27"/>
      <c r="IT27"/>
      <c r="IU27"/>
      <c r="IV27"/>
    </row>
    <row r="28" spans="1:256" ht="15" customHeight="1">
      <c r="A28" s="491">
        <v>2</v>
      </c>
      <c r="B28" s="115">
        <v>1</v>
      </c>
      <c r="C28" s="126" t="s">
        <v>266</v>
      </c>
      <c r="D28" s="127"/>
      <c r="E28" s="127"/>
      <c r="F28" s="128">
        <v>1997</v>
      </c>
      <c r="G28" s="129" t="s">
        <v>18</v>
      </c>
      <c r="H28" s="160">
        <v>84.3</v>
      </c>
      <c r="I28" s="120">
        <f>J28</f>
        <v>36</v>
      </c>
      <c r="J28" s="121">
        <v>36</v>
      </c>
      <c r="K28" s="161" t="s">
        <v>641</v>
      </c>
      <c r="L28" s="132" t="s">
        <v>170</v>
      </c>
      <c r="M28" s="124"/>
      <c r="N28" s="162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  <c r="CG28"/>
      <c r="CH28"/>
      <c r="CI28"/>
      <c r="CJ28"/>
      <c r="CK28"/>
      <c r="CL28"/>
      <c r="CM28"/>
      <c r="CN28"/>
      <c r="CO28"/>
      <c r="CP28"/>
      <c r="CQ28"/>
      <c r="CR28"/>
      <c r="CS28"/>
      <c r="CT28"/>
      <c r="CU28"/>
      <c r="CV28"/>
      <c r="CW28"/>
      <c r="CX28"/>
      <c r="CY28"/>
      <c r="CZ28"/>
      <c r="DA28"/>
      <c r="DB28"/>
      <c r="DC28"/>
      <c r="DD28"/>
      <c r="DE28"/>
      <c r="DF28"/>
      <c r="DG28"/>
      <c r="DH28"/>
      <c r="DI28"/>
      <c r="DJ28"/>
      <c r="DK28"/>
      <c r="DL28"/>
      <c r="DM28"/>
      <c r="DN28"/>
      <c r="DO28"/>
      <c r="DP28"/>
      <c r="DQ28"/>
      <c r="DR28"/>
      <c r="DS28"/>
      <c r="DT28"/>
      <c r="DU28"/>
      <c r="DV28"/>
      <c r="DW28"/>
      <c r="DX28"/>
      <c r="DY28"/>
      <c r="DZ28"/>
      <c r="EA28"/>
      <c r="EB28"/>
      <c r="EC28"/>
      <c r="ED28"/>
      <c r="EE28"/>
      <c r="EF28"/>
      <c r="EG28"/>
      <c r="EH28"/>
      <c r="EI28"/>
      <c r="EJ28"/>
      <c r="EK28"/>
      <c r="EL28"/>
      <c r="EM28"/>
      <c r="EN28"/>
      <c r="EO28"/>
      <c r="EP28"/>
      <c r="EQ28"/>
      <c r="ER28"/>
      <c r="ES28"/>
      <c r="ET28"/>
      <c r="EU28"/>
      <c r="EV28"/>
      <c r="EW28"/>
      <c r="EX28"/>
      <c r="EY28"/>
      <c r="EZ28"/>
      <c r="FA28"/>
      <c r="FB28"/>
      <c r="FC28"/>
      <c r="FD28"/>
      <c r="FE28"/>
      <c r="FF28"/>
      <c r="FG28"/>
      <c r="FH28"/>
      <c r="FI28"/>
      <c r="FJ28"/>
      <c r="FK28"/>
      <c r="FL28"/>
      <c r="FM28"/>
      <c r="FN28"/>
      <c r="FO28"/>
      <c r="FP28"/>
      <c r="FQ28"/>
      <c r="FR28"/>
      <c r="FS28"/>
      <c r="FT28"/>
      <c r="FU28"/>
      <c r="FV28"/>
      <c r="FW28"/>
      <c r="FX28"/>
      <c r="FY28"/>
      <c r="FZ28"/>
      <c r="GA28"/>
      <c r="GB28"/>
      <c r="GC28"/>
      <c r="GD28"/>
      <c r="GE28"/>
      <c r="GF28"/>
      <c r="GG28"/>
      <c r="GH28"/>
      <c r="GI28"/>
      <c r="GJ28"/>
      <c r="GK28"/>
      <c r="GL28"/>
      <c r="GM28"/>
      <c r="GN28"/>
      <c r="GO28"/>
      <c r="GP28"/>
      <c r="GQ28"/>
      <c r="GR28"/>
      <c r="GS28"/>
      <c r="GT28"/>
      <c r="GU28"/>
      <c r="GV28"/>
      <c r="GW28"/>
      <c r="GX28"/>
      <c r="GY28"/>
      <c r="GZ28"/>
      <c r="HA28"/>
      <c r="HB28"/>
      <c r="HC28"/>
      <c r="HD28"/>
      <c r="HE28"/>
      <c r="HF28"/>
      <c r="HG28"/>
      <c r="HH28"/>
      <c r="HI28"/>
      <c r="HJ28"/>
      <c r="HK28"/>
      <c r="HL28"/>
      <c r="HM28"/>
      <c r="HN28"/>
      <c r="HO28"/>
      <c r="HP28"/>
      <c r="HQ28"/>
      <c r="HR28"/>
      <c r="HS28"/>
      <c r="HT28"/>
      <c r="HU28"/>
      <c r="HV28"/>
      <c r="HW28"/>
      <c r="HX28"/>
      <c r="HY28"/>
      <c r="HZ28"/>
      <c r="IA28"/>
      <c r="IB28"/>
      <c r="IC28"/>
      <c r="ID28"/>
      <c r="IE28"/>
      <c r="IF28"/>
      <c r="IG28"/>
      <c r="IH28"/>
      <c r="II28"/>
      <c r="IJ28"/>
      <c r="IK28"/>
      <c r="IL28"/>
      <c r="IM28"/>
      <c r="IN28"/>
      <c r="IO28"/>
      <c r="IP28"/>
      <c r="IQ28"/>
      <c r="IR28"/>
      <c r="IS28"/>
      <c r="IT28"/>
      <c r="IU28"/>
      <c r="IV28"/>
    </row>
    <row r="29" spans="1:256" ht="15" customHeight="1">
      <c r="A29" s="491"/>
      <c r="B29" s="118">
        <v>2</v>
      </c>
      <c r="C29" s="126" t="s">
        <v>319</v>
      </c>
      <c r="D29" s="127"/>
      <c r="E29" s="127"/>
      <c r="F29" s="128">
        <v>1993</v>
      </c>
      <c r="G29" s="129" t="s">
        <v>19</v>
      </c>
      <c r="H29" s="163">
        <v>98.75</v>
      </c>
      <c r="I29" s="118">
        <f>J29-J28</f>
        <v>36</v>
      </c>
      <c r="J29" s="130">
        <v>72</v>
      </c>
      <c r="K29" s="161" t="s">
        <v>641</v>
      </c>
      <c r="L29" s="164" t="s">
        <v>320</v>
      </c>
      <c r="M29" s="124"/>
      <c r="N29" s="162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  <c r="EK29"/>
      <c r="EL29"/>
      <c r="EM29"/>
      <c r="EN29"/>
      <c r="EO29"/>
      <c r="EP29"/>
      <c r="EQ29"/>
      <c r="ER29"/>
      <c r="ES29"/>
      <c r="ET29"/>
      <c r="EU29"/>
      <c r="EV29"/>
      <c r="EW29"/>
      <c r="EX29"/>
      <c r="EY29"/>
      <c r="EZ29"/>
      <c r="FA29"/>
      <c r="FB29"/>
      <c r="FC29"/>
      <c r="FD29"/>
      <c r="FE29"/>
      <c r="FF29"/>
      <c r="FG29"/>
      <c r="FH29"/>
      <c r="FI29"/>
      <c r="FJ29"/>
      <c r="FK29"/>
      <c r="FL29"/>
      <c r="FM29"/>
      <c r="FN29"/>
      <c r="FO29"/>
      <c r="FP29"/>
      <c r="FQ29"/>
      <c r="FR29"/>
      <c r="FS29"/>
      <c r="FT29"/>
      <c r="FU29"/>
      <c r="FV29"/>
      <c r="FW29"/>
      <c r="FX29"/>
      <c r="FY29"/>
      <c r="FZ29"/>
      <c r="GA29"/>
      <c r="GB29"/>
      <c r="GC29"/>
      <c r="GD29"/>
      <c r="GE29"/>
      <c r="GF29"/>
      <c r="GG29"/>
      <c r="GH29"/>
      <c r="GI29"/>
      <c r="GJ29"/>
      <c r="GK29"/>
      <c r="GL29"/>
      <c r="GM29"/>
      <c r="GN29"/>
      <c r="GO29"/>
      <c r="GP29"/>
      <c r="GQ29"/>
      <c r="GR29"/>
      <c r="GS29"/>
      <c r="GT29"/>
      <c r="GU29"/>
      <c r="GV29"/>
      <c r="GW29"/>
      <c r="GX29"/>
      <c r="GY29"/>
      <c r="GZ29"/>
      <c r="HA29"/>
      <c r="HB29"/>
      <c r="HC29"/>
      <c r="HD29"/>
      <c r="HE29"/>
      <c r="HF29"/>
      <c r="HG29"/>
      <c r="HH29"/>
      <c r="HI29"/>
      <c r="HJ29"/>
      <c r="HK29"/>
      <c r="HL29"/>
      <c r="HM29"/>
      <c r="HN29"/>
      <c r="HO29"/>
      <c r="HP29"/>
      <c r="HQ29"/>
      <c r="HR29"/>
      <c r="HS29"/>
      <c r="HT29"/>
      <c r="HU29"/>
      <c r="HV29"/>
      <c r="HW29"/>
      <c r="HX29"/>
      <c r="HY29"/>
      <c r="HZ29"/>
      <c r="IA29"/>
      <c r="IB29"/>
      <c r="IC29"/>
      <c r="ID29"/>
      <c r="IE29"/>
      <c r="IF29"/>
      <c r="IG29"/>
      <c r="IH29"/>
      <c r="II29"/>
      <c r="IJ29"/>
      <c r="IK29"/>
      <c r="IL29"/>
      <c r="IM29"/>
      <c r="IN29"/>
      <c r="IO29"/>
      <c r="IP29"/>
      <c r="IQ29"/>
      <c r="IR29"/>
      <c r="IS29"/>
      <c r="IT29"/>
      <c r="IU29"/>
      <c r="IV29"/>
    </row>
    <row r="30" spans="1:256" ht="15" customHeight="1">
      <c r="A30" s="491"/>
      <c r="B30" s="118">
        <v>3</v>
      </c>
      <c r="C30" s="126" t="s">
        <v>307</v>
      </c>
      <c r="D30" s="127"/>
      <c r="E30" s="127"/>
      <c r="F30" s="128">
        <v>1989</v>
      </c>
      <c r="G30" s="129" t="s">
        <v>17</v>
      </c>
      <c r="H30" s="160">
        <v>116.35</v>
      </c>
      <c r="I30" s="133">
        <f>J30-J29</f>
        <v>38</v>
      </c>
      <c r="J30" s="134">
        <v>110</v>
      </c>
      <c r="K30" s="165" t="s">
        <v>17</v>
      </c>
      <c r="L30" s="136" t="s">
        <v>308</v>
      </c>
      <c r="M30" s="124"/>
      <c r="N30" s="162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  <c r="CG30"/>
      <c r="CH30"/>
      <c r="CI30"/>
      <c r="CJ30"/>
      <c r="CK30"/>
      <c r="CL30"/>
      <c r="CM30"/>
      <c r="CN30"/>
      <c r="CO30"/>
      <c r="CP30"/>
      <c r="CQ30"/>
      <c r="CR30"/>
      <c r="CS30"/>
      <c r="CT30"/>
      <c r="CU30"/>
      <c r="CV30"/>
      <c r="CW30"/>
      <c r="CX30"/>
      <c r="CY30"/>
      <c r="CZ30"/>
      <c r="DA30"/>
      <c r="DB30"/>
      <c r="DC30"/>
      <c r="DD30"/>
      <c r="DE30"/>
      <c r="DF30"/>
      <c r="DG30"/>
      <c r="DH30"/>
      <c r="DI30"/>
      <c r="DJ30"/>
      <c r="DK30"/>
      <c r="DL30"/>
      <c r="DM30"/>
      <c r="DN30"/>
      <c r="DO30"/>
      <c r="DP30"/>
      <c r="DQ30"/>
      <c r="DR30"/>
      <c r="DS30"/>
      <c r="DT30"/>
      <c r="DU30"/>
      <c r="DV30"/>
      <c r="DW30"/>
      <c r="DX30"/>
      <c r="DY30"/>
      <c r="DZ30"/>
      <c r="EA30"/>
      <c r="EB30"/>
      <c r="EC30"/>
      <c r="ED30"/>
      <c r="EE30"/>
      <c r="EF30"/>
      <c r="EG30"/>
      <c r="EH30"/>
      <c r="EI30"/>
      <c r="EJ30"/>
      <c r="EK30"/>
      <c r="EL30"/>
      <c r="EM30"/>
      <c r="EN30"/>
      <c r="EO30"/>
      <c r="EP30"/>
      <c r="EQ30"/>
      <c r="ER30"/>
      <c r="ES30"/>
      <c r="ET30"/>
      <c r="EU30"/>
      <c r="EV30"/>
      <c r="EW30"/>
      <c r="EX30"/>
      <c r="EY30"/>
      <c r="EZ30"/>
      <c r="FA30"/>
      <c r="FB30"/>
      <c r="FC30"/>
      <c r="FD30"/>
      <c r="FE30"/>
      <c r="FF30"/>
      <c r="FG30"/>
      <c r="FH30"/>
      <c r="FI30"/>
      <c r="FJ30"/>
      <c r="FK30"/>
      <c r="FL30"/>
      <c r="FM30"/>
      <c r="FN30"/>
      <c r="FO30"/>
      <c r="FP30"/>
      <c r="FQ30"/>
      <c r="FR30"/>
      <c r="FS30"/>
      <c r="FT30"/>
      <c r="FU30"/>
      <c r="FV30"/>
      <c r="FW30"/>
      <c r="FX30"/>
      <c r="FY30"/>
      <c r="FZ30"/>
      <c r="GA30"/>
      <c r="GB30"/>
      <c r="GC30"/>
      <c r="GD30"/>
      <c r="GE30"/>
      <c r="GF30"/>
      <c r="GG30"/>
      <c r="GH30"/>
      <c r="GI30"/>
      <c r="GJ30"/>
      <c r="GK30"/>
      <c r="GL30"/>
      <c r="GM30"/>
      <c r="GN30"/>
      <c r="GO30"/>
      <c r="GP30"/>
      <c r="GQ30"/>
      <c r="GR30"/>
      <c r="GS30"/>
      <c r="GT30"/>
      <c r="GU30"/>
      <c r="GV30"/>
      <c r="GW30"/>
      <c r="GX30"/>
      <c r="GY30"/>
      <c r="GZ30"/>
      <c r="HA30"/>
      <c r="HB30"/>
      <c r="HC30"/>
      <c r="HD30"/>
      <c r="HE30"/>
      <c r="HF30"/>
      <c r="HG30"/>
      <c r="HH30"/>
      <c r="HI30"/>
      <c r="HJ30"/>
      <c r="HK30"/>
      <c r="HL30"/>
      <c r="HM30"/>
      <c r="HN30"/>
      <c r="HO30"/>
      <c r="HP30"/>
      <c r="HQ30"/>
      <c r="HR30"/>
      <c r="HS30"/>
      <c r="HT30"/>
      <c r="HU30"/>
      <c r="HV30"/>
      <c r="HW30"/>
      <c r="HX30"/>
      <c r="HY30"/>
      <c r="HZ30"/>
      <c r="IA30"/>
      <c r="IB30"/>
      <c r="IC30"/>
      <c r="ID30"/>
      <c r="IE30"/>
      <c r="IF30"/>
      <c r="IG30"/>
      <c r="IH30"/>
      <c r="II30"/>
      <c r="IJ30"/>
      <c r="IK30"/>
      <c r="IL30"/>
      <c r="IM30"/>
      <c r="IN30"/>
      <c r="IO30"/>
      <c r="IP30"/>
      <c r="IQ30"/>
      <c r="IR30"/>
      <c r="IS30"/>
      <c r="IT30"/>
      <c r="IU30"/>
      <c r="IV30"/>
    </row>
    <row r="31" spans="1:256" ht="15" customHeight="1">
      <c r="A31" s="491"/>
      <c r="B31" s="137">
        <v>4</v>
      </c>
      <c r="C31" s="166" t="s">
        <v>260</v>
      </c>
      <c r="D31" s="167"/>
      <c r="E31" s="168"/>
      <c r="F31" s="144">
        <v>2002</v>
      </c>
      <c r="G31" s="169" t="s">
        <v>18</v>
      </c>
      <c r="H31" s="143">
        <v>84.7</v>
      </c>
      <c r="I31" s="144">
        <f>J31-J30</f>
        <v>40</v>
      </c>
      <c r="J31" s="145">
        <v>150</v>
      </c>
      <c r="K31" s="161" t="s">
        <v>641</v>
      </c>
      <c r="L31" s="170" t="s">
        <v>261</v>
      </c>
      <c r="M31" s="148"/>
      <c r="N31" s="17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  <c r="DI31"/>
      <c r="DJ31"/>
      <c r="DK31"/>
      <c r="DL31"/>
      <c r="DM31"/>
      <c r="DN31"/>
      <c r="DO31"/>
      <c r="DP31"/>
      <c r="DQ31"/>
      <c r="DR31"/>
      <c r="DS31"/>
      <c r="DT31"/>
      <c r="DU31"/>
      <c r="DV31"/>
      <c r="DW31"/>
      <c r="DX31"/>
      <c r="DY31"/>
      <c r="DZ31"/>
      <c r="EA31"/>
      <c r="EB31"/>
      <c r="EC31"/>
      <c r="ED31"/>
      <c r="EE31"/>
      <c r="EF31"/>
      <c r="EG31"/>
      <c r="EH31"/>
      <c r="EI31"/>
      <c r="EJ31"/>
      <c r="EK31"/>
      <c r="EL31"/>
      <c r="EM31"/>
      <c r="EN31"/>
      <c r="EO31"/>
      <c r="EP31"/>
      <c r="EQ31"/>
      <c r="ER31"/>
      <c r="ES31"/>
      <c r="ET31"/>
      <c r="EU31"/>
      <c r="EV31"/>
      <c r="EW31"/>
      <c r="EX31"/>
      <c r="EY31"/>
      <c r="EZ31"/>
      <c r="FA31"/>
      <c r="FB31"/>
      <c r="FC31"/>
      <c r="FD31"/>
      <c r="FE31"/>
      <c r="FF31"/>
      <c r="FG31"/>
      <c r="FH31"/>
      <c r="FI31"/>
      <c r="FJ31"/>
      <c r="FK31"/>
      <c r="FL31"/>
      <c r="FM31"/>
      <c r="FN31"/>
      <c r="FO31"/>
      <c r="FP31"/>
      <c r="FQ31"/>
      <c r="FR31"/>
      <c r="FS31"/>
      <c r="FT31"/>
      <c r="FU31"/>
      <c r="FV31"/>
      <c r="FW31"/>
      <c r="FX31"/>
      <c r="FY31"/>
      <c r="FZ31"/>
      <c r="GA31"/>
      <c r="GB31"/>
      <c r="GC31"/>
      <c r="GD31"/>
      <c r="GE31"/>
      <c r="GF31"/>
      <c r="GG31"/>
      <c r="GH31"/>
      <c r="GI31"/>
      <c r="GJ31"/>
      <c r="GK31"/>
      <c r="GL31"/>
      <c r="GM31"/>
      <c r="GN31"/>
      <c r="GO31"/>
      <c r="GP31"/>
      <c r="GQ31"/>
      <c r="GR31"/>
      <c r="GS31"/>
      <c r="GT31"/>
      <c r="GU31"/>
      <c r="GV31"/>
      <c r="GW31"/>
      <c r="GX31"/>
      <c r="GY31"/>
      <c r="GZ31"/>
      <c r="HA31"/>
      <c r="HB31"/>
      <c r="HC31"/>
      <c r="HD31"/>
      <c r="HE31"/>
      <c r="HF31"/>
      <c r="HG31"/>
      <c r="HH31"/>
      <c r="HI31"/>
      <c r="HJ31"/>
      <c r="HK31"/>
      <c r="HL31"/>
      <c r="HM31"/>
      <c r="HN31"/>
      <c r="HO31"/>
      <c r="HP31"/>
      <c r="HQ31"/>
      <c r="HR31"/>
      <c r="HS31"/>
      <c r="HT31"/>
      <c r="HU31"/>
      <c r="HV31"/>
      <c r="HW31"/>
      <c r="HX31"/>
      <c r="HY31"/>
      <c r="HZ31"/>
      <c r="IA31"/>
      <c r="IB31"/>
      <c r="IC31"/>
      <c r="ID31"/>
      <c r="IE31"/>
      <c r="IF31"/>
      <c r="IG31"/>
      <c r="IH31"/>
      <c r="II31"/>
      <c r="IJ31"/>
      <c r="IK31"/>
      <c r="IL31"/>
      <c r="IM31"/>
      <c r="IN31"/>
      <c r="IO31"/>
      <c r="IP31"/>
      <c r="IQ31"/>
      <c r="IR31"/>
      <c r="IS31"/>
      <c r="IT31"/>
      <c r="IU31"/>
      <c r="IV31"/>
    </row>
    <row r="32" spans="1:256" ht="18" customHeight="1">
      <c r="C32" s="150"/>
      <c r="D32" s="150"/>
      <c r="E32" s="150"/>
      <c r="F32" s="151"/>
      <c r="G32" s="152" t="s">
        <v>133</v>
      </c>
      <c r="H32" s="153">
        <f>H28+H29+H30+H31</f>
        <v>384.09999999999997</v>
      </c>
      <c r="I32" s="111"/>
      <c r="J32" s="172">
        <f>J31</f>
        <v>150</v>
      </c>
      <c r="K32" s="173"/>
      <c r="L32" s="111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  <c r="DH32"/>
      <c r="DI32"/>
      <c r="DJ32"/>
      <c r="DK32"/>
      <c r="DL32"/>
      <c r="DM32"/>
      <c r="DN32"/>
      <c r="DO32"/>
      <c r="DP32"/>
      <c r="DQ32"/>
      <c r="DR32"/>
      <c r="DS32"/>
      <c r="DT32"/>
      <c r="DU32"/>
      <c r="DV32"/>
      <c r="DW32"/>
      <c r="DX32"/>
      <c r="DY32"/>
      <c r="DZ32"/>
      <c r="EA32"/>
      <c r="EB32"/>
      <c r="EC32"/>
      <c r="ED32"/>
      <c r="EE32"/>
      <c r="EF32"/>
      <c r="EG32"/>
      <c r="EH32"/>
      <c r="EI32"/>
      <c r="EJ32"/>
      <c r="EK32"/>
      <c r="EL32"/>
      <c r="EM32"/>
      <c r="EN32"/>
      <c r="EO32"/>
      <c r="EP32"/>
      <c r="EQ32"/>
      <c r="ER32"/>
      <c r="ES32"/>
      <c r="ET32"/>
      <c r="EU32"/>
      <c r="EV32"/>
      <c r="EW32"/>
      <c r="EX32"/>
      <c r="EY32"/>
      <c r="EZ32"/>
      <c r="FA32"/>
      <c r="FB32"/>
      <c r="FC32"/>
      <c r="FD32"/>
      <c r="FE32"/>
      <c r="FF32"/>
      <c r="FG32"/>
      <c r="FH32"/>
      <c r="FI32"/>
      <c r="FJ32"/>
      <c r="FK32"/>
      <c r="FL32"/>
      <c r="FM32"/>
      <c r="FN32"/>
      <c r="FO32"/>
      <c r="FP32"/>
      <c r="FQ32"/>
      <c r="FR32"/>
      <c r="FS32"/>
      <c r="FT32"/>
      <c r="FU32"/>
      <c r="FV32"/>
      <c r="FW32"/>
      <c r="FX32"/>
      <c r="FY32"/>
      <c r="FZ32"/>
      <c r="GA32"/>
      <c r="GB32"/>
      <c r="GC32"/>
      <c r="GD32"/>
      <c r="GE32"/>
      <c r="GF32"/>
      <c r="GG32"/>
      <c r="GH32"/>
      <c r="GI32"/>
      <c r="GJ32"/>
      <c r="GK32"/>
      <c r="GL32"/>
      <c r="GM32"/>
      <c r="GN32"/>
      <c r="GO32"/>
      <c r="GP32"/>
      <c r="GQ32"/>
      <c r="GR32"/>
      <c r="GS32"/>
      <c r="GT32"/>
      <c r="GU32"/>
      <c r="GV32"/>
      <c r="GW32"/>
      <c r="GX32"/>
      <c r="GY32"/>
      <c r="GZ32"/>
      <c r="HA32"/>
      <c r="HB32"/>
      <c r="HC32"/>
      <c r="HD32"/>
      <c r="HE32"/>
      <c r="HF32"/>
      <c r="HG32"/>
      <c r="HH32"/>
      <c r="HI32"/>
      <c r="HJ32"/>
      <c r="HK32"/>
      <c r="HL32"/>
      <c r="HM32"/>
      <c r="HN32"/>
      <c r="HO32"/>
      <c r="HP32"/>
      <c r="HQ32"/>
      <c r="HR32"/>
      <c r="HS32"/>
      <c r="HT32"/>
      <c r="HU32"/>
      <c r="HV32"/>
      <c r="HW32"/>
      <c r="HX32"/>
      <c r="HY32"/>
      <c r="HZ32"/>
      <c r="IA32"/>
      <c r="IB32"/>
      <c r="IC32"/>
      <c r="ID32"/>
      <c r="IE32"/>
      <c r="IF32"/>
      <c r="IG32"/>
      <c r="IH32"/>
      <c r="II32"/>
      <c r="IJ32"/>
      <c r="IK32"/>
      <c r="IL32"/>
      <c r="IM32"/>
      <c r="IN32"/>
      <c r="IO32"/>
      <c r="IP32"/>
      <c r="IQ32"/>
      <c r="IR32"/>
      <c r="IS32"/>
      <c r="IT32"/>
      <c r="IU32"/>
      <c r="IV32"/>
    </row>
    <row r="33" spans="1:256" ht="15" customHeight="1">
      <c r="A33" s="107" t="s">
        <v>134</v>
      </c>
      <c r="B33" s="108"/>
      <c r="C33" s="156" t="s">
        <v>154</v>
      </c>
      <c r="D33" s="110"/>
      <c r="E33" s="110"/>
      <c r="F33" s="111"/>
      <c r="G33" s="111"/>
      <c r="H33" s="111"/>
      <c r="I33" s="111"/>
      <c r="J33" s="111"/>
      <c r="K33" s="157"/>
      <c r="L33" s="111"/>
      <c r="M33" s="91"/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  <c r="CG33"/>
      <c r="CH33"/>
      <c r="CI33"/>
      <c r="CJ33"/>
      <c r="CK33"/>
      <c r="CL33"/>
      <c r="CM33"/>
      <c r="CN33"/>
      <c r="CO33"/>
      <c r="CP33"/>
      <c r="CQ33"/>
      <c r="CR33"/>
      <c r="CS33"/>
      <c r="CT33"/>
      <c r="CU33"/>
      <c r="CV33"/>
      <c r="CW33"/>
      <c r="CX33"/>
      <c r="CY33"/>
      <c r="CZ33"/>
      <c r="DA33"/>
      <c r="DB33"/>
      <c r="DC33"/>
      <c r="DD33"/>
      <c r="DE33"/>
      <c r="DF33"/>
      <c r="DG33"/>
      <c r="DH33"/>
      <c r="DI33"/>
      <c r="DJ33"/>
      <c r="DK33"/>
      <c r="DL33"/>
      <c r="DM33"/>
      <c r="DN33"/>
      <c r="DO33"/>
      <c r="DP33"/>
      <c r="DQ33"/>
      <c r="DR33"/>
      <c r="DS33"/>
      <c r="DT33"/>
      <c r="DU33"/>
      <c r="DV33"/>
      <c r="DW33"/>
      <c r="DX33"/>
      <c r="DY33"/>
      <c r="DZ33"/>
      <c r="EA33"/>
      <c r="EB33"/>
      <c r="EC33"/>
      <c r="ED33"/>
      <c r="EE33"/>
      <c r="EF33"/>
      <c r="EG33"/>
      <c r="EH33"/>
      <c r="EI33"/>
      <c r="EJ33"/>
      <c r="EK33"/>
      <c r="EL33"/>
      <c r="EM33"/>
      <c r="EN33"/>
      <c r="EO33"/>
      <c r="EP33"/>
      <c r="EQ33"/>
      <c r="ER33"/>
      <c r="ES33"/>
      <c r="ET33"/>
      <c r="EU33"/>
      <c r="EV33"/>
      <c r="EW33"/>
      <c r="EX33"/>
      <c r="EY33"/>
      <c r="EZ33"/>
      <c r="FA33"/>
      <c r="FB33"/>
      <c r="FC33"/>
      <c r="FD33"/>
      <c r="FE33"/>
      <c r="FF33"/>
      <c r="FG33"/>
      <c r="FH33"/>
      <c r="FI33"/>
      <c r="FJ33"/>
      <c r="FK33"/>
      <c r="FL33"/>
      <c r="FM33"/>
      <c r="FN33"/>
      <c r="FO33"/>
      <c r="FP33"/>
      <c r="FQ33"/>
      <c r="FR33"/>
      <c r="FS33"/>
      <c r="FT33"/>
      <c r="FU33"/>
      <c r="FV33"/>
      <c r="FW33"/>
      <c r="FX33"/>
      <c r="FY33"/>
      <c r="FZ33"/>
      <c r="GA33"/>
      <c r="GB33"/>
      <c r="GC33"/>
      <c r="GD33"/>
      <c r="GE33"/>
      <c r="GF33"/>
      <c r="GG33"/>
      <c r="GH33"/>
      <c r="GI33"/>
      <c r="GJ33"/>
      <c r="GK33"/>
      <c r="GL33"/>
      <c r="GM33"/>
      <c r="GN33"/>
      <c r="GO33"/>
      <c r="GP33"/>
      <c r="GQ33"/>
      <c r="GR33"/>
      <c r="GS33"/>
      <c r="GT33"/>
      <c r="GU33"/>
      <c r="GV33"/>
      <c r="GW33"/>
      <c r="GX33"/>
      <c r="GY33"/>
      <c r="GZ33"/>
      <c r="HA33"/>
      <c r="HB33"/>
      <c r="HC33"/>
      <c r="HD33"/>
      <c r="HE33"/>
      <c r="HF33"/>
      <c r="HG33"/>
      <c r="HH33"/>
      <c r="HI33"/>
      <c r="HJ33"/>
      <c r="HK33"/>
      <c r="HL33"/>
      <c r="HM33"/>
      <c r="HN33"/>
      <c r="HO33"/>
      <c r="HP33"/>
      <c r="HQ33"/>
      <c r="HR33"/>
      <c r="HS33"/>
      <c r="HT33"/>
      <c r="HU33"/>
      <c r="HV33"/>
      <c r="HW33"/>
      <c r="HX33"/>
      <c r="HY33"/>
      <c r="HZ33"/>
      <c r="IA33"/>
      <c r="IB33"/>
      <c r="IC33"/>
      <c r="ID33"/>
      <c r="IE33"/>
      <c r="IF33"/>
      <c r="IG33"/>
      <c r="IH33"/>
      <c r="II33"/>
      <c r="IJ33"/>
      <c r="IK33"/>
      <c r="IL33"/>
      <c r="IM33"/>
      <c r="IN33"/>
      <c r="IO33"/>
      <c r="IP33"/>
      <c r="IQ33"/>
      <c r="IR33"/>
      <c r="IS33"/>
      <c r="IT33"/>
      <c r="IU33"/>
      <c r="IV33"/>
    </row>
    <row r="34" spans="1:256" ht="26.25" customHeight="1">
      <c r="A34" s="112" t="s">
        <v>21</v>
      </c>
      <c r="B34" s="113" t="s">
        <v>52</v>
      </c>
      <c r="C34" s="492" t="s">
        <v>22</v>
      </c>
      <c r="D34" s="492"/>
      <c r="E34" s="492"/>
      <c r="F34" s="174" t="s">
        <v>23</v>
      </c>
      <c r="G34" s="174" t="s">
        <v>24</v>
      </c>
      <c r="H34" s="174" t="s">
        <v>55</v>
      </c>
      <c r="I34" s="174" t="s">
        <v>56</v>
      </c>
      <c r="J34" s="174" t="s">
        <v>132</v>
      </c>
      <c r="K34" s="159" t="s">
        <v>29</v>
      </c>
      <c r="L34" s="493" t="s">
        <v>31</v>
      </c>
      <c r="M34" s="493"/>
      <c r="N34" s="493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  <c r="DH34"/>
      <c r="DI34"/>
      <c r="DJ34"/>
      <c r="DK34"/>
      <c r="DL34"/>
      <c r="DM34"/>
      <c r="DN34"/>
      <c r="DO34"/>
      <c r="DP34"/>
      <c r="DQ34"/>
      <c r="DR34"/>
      <c r="DS34"/>
      <c r="DT34"/>
      <c r="DU34"/>
      <c r="DV34"/>
      <c r="DW34"/>
      <c r="DX34"/>
      <c r="DY34"/>
      <c r="DZ34"/>
      <c r="EA34"/>
      <c r="EB34"/>
      <c r="EC34"/>
      <c r="ED34"/>
      <c r="EE34"/>
      <c r="EF34"/>
      <c r="EG34"/>
      <c r="EH34"/>
      <c r="EI34"/>
      <c r="EJ34"/>
      <c r="EK34"/>
      <c r="EL34"/>
      <c r="EM34"/>
      <c r="EN34"/>
      <c r="EO34"/>
      <c r="EP34"/>
      <c r="EQ34"/>
      <c r="ER34"/>
      <c r="ES34"/>
      <c r="ET34"/>
      <c r="EU34"/>
      <c r="EV34"/>
      <c r="EW34"/>
      <c r="EX34"/>
      <c r="EY34"/>
      <c r="EZ34"/>
      <c r="FA34"/>
      <c r="FB34"/>
      <c r="FC34"/>
      <c r="FD34"/>
      <c r="FE34"/>
      <c r="FF34"/>
      <c r="FG34"/>
      <c r="FH34"/>
      <c r="FI34"/>
      <c r="FJ34"/>
      <c r="FK34"/>
      <c r="FL34"/>
      <c r="FM34"/>
      <c r="FN34"/>
      <c r="FO34"/>
      <c r="FP34"/>
      <c r="FQ34"/>
      <c r="FR34"/>
      <c r="FS34"/>
      <c r="FT34"/>
      <c r="FU34"/>
      <c r="FV34"/>
      <c r="FW34"/>
      <c r="FX34"/>
      <c r="FY34"/>
      <c r="FZ34"/>
      <c r="GA34"/>
      <c r="GB34"/>
      <c r="GC34"/>
      <c r="GD34"/>
      <c r="GE34"/>
      <c r="GF34"/>
      <c r="GG34"/>
      <c r="GH34"/>
      <c r="GI34"/>
      <c r="GJ34"/>
      <c r="GK34"/>
      <c r="GL34"/>
      <c r="GM34"/>
      <c r="GN34"/>
      <c r="GO34"/>
      <c r="GP34"/>
      <c r="GQ34"/>
      <c r="GR34"/>
      <c r="GS34"/>
      <c r="GT34"/>
      <c r="GU34"/>
      <c r="GV34"/>
      <c r="GW34"/>
      <c r="GX34"/>
      <c r="GY34"/>
      <c r="GZ34"/>
      <c r="HA34"/>
      <c r="HB34"/>
      <c r="HC34"/>
      <c r="HD34"/>
      <c r="HE34"/>
      <c r="HF34"/>
      <c r="HG34"/>
      <c r="HH34"/>
      <c r="HI34"/>
      <c r="HJ34"/>
      <c r="HK34"/>
      <c r="HL34"/>
      <c r="HM34"/>
      <c r="HN34"/>
      <c r="HO34"/>
      <c r="HP34"/>
      <c r="HQ34"/>
      <c r="HR34"/>
      <c r="HS34"/>
      <c r="HT34"/>
      <c r="HU34"/>
      <c r="HV34"/>
      <c r="HW34"/>
      <c r="HX34"/>
      <c r="HY34"/>
      <c r="HZ34"/>
      <c r="IA34"/>
      <c r="IB34"/>
      <c r="IC34"/>
      <c r="ID34"/>
      <c r="IE34"/>
      <c r="IF34"/>
      <c r="IG34"/>
      <c r="IH34"/>
      <c r="II34"/>
      <c r="IJ34"/>
      <c r="IK34"/>
      <c r="IL34"/>
      <c r="IM34"/>
      <c r="IN34"/>
      <c r="IO34"/>
      <c r="IP34"/>
      <c r="IQ34"/>
      <c r="IR34"/>
      <c r="IS34"/>
      <c r="IT34"/>
      <c r="IU34"/>
      <c r="IV34"/>
    </row>
    <row r="35" spans="1:256" ht="15" customHeight="1">
      <c r="A35" s="503">
        <v>3</v>
      </c>
      <c r="B35" s="115">
        <v>1</v>
      </c>
      <c r="C35" s="126" t="s">
        <v>298</v>
      </c>
      <c r="D35" s="127"/>
      <c r="E35" s="127"/>
      <c r="F35" s="128">
        <v>1996</v>
      </c>
      <c r="G35" s="129" t="s">
        <v>17</v>
      </c>
      <c r="H35" s="49">
        <v>102.55</v>
      </c>
      <c r="I35" s="120">
        <f>J35</f>
        <v>40</v>
      </c>
      <c r="J35" s="121">
        <v>40</v>
      </c>
      <c r="K35" s="175" t="s">
        <v>18</v>
      </c>
      <c r="L35" s="176" t="s">
        <v>299</v>
      </c>
      <c r="M35" s="124"/>
      <c r="N35" s="162"/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  <c r="CG35"/>
      <c r="CH35"/>
      <c r="CI35"/>
      <c r="CJ35"/>
      <c r="CK35"/>
      <c r="CL35"/>
      <c r="CM35"/>
      <c r="CN35"/>
      <c r="CO35"/>
      <c r="CP35"/>
      <c r="CQ35"/>
      <c r="CR35"/>
      <c r="CS35"/>
      <c r="CT35"/>
      <c r="CU35"/>
      <c r="CV35"/>
      <c r="CW35"/>
      <c r="CX35"/>
      <c r="CY35"/>
      <c r="CZ35"/>
      <c r="DA35"/>
      <c r="DB35"/>
      <c r="DC35"/>
      <c r="DD35"/>
      <c r="DE35"/>
      <c r="DF35"/>
      <c r="DG35"/>
      <c r="DH35"/>
      <c r="DI35"/>
      <c r="DJ35"/>
      <c r="DK35"/>
      <c r="DL35"/>
      <c r="DM35"/>
      <c r="DN35"/>
      <c r="DO35"/>
      <c r="DP35"/>
      <c r="DQ35"/>
      <c r="DR35"/>
      <c r="DS35"/>
      <c r="DT35"/>
      <c r="DU35"/>
      <c r="DV35"/>
      <c r="DW35"/>
      <c r="DX35"/>
      <c r="DY35"/>
      <c r="DZ35"/>
      <c r="EA35"/>
      <c r="EB35"/>
      <c r="EC35"/>
      <c r="ED35"/>
      <c r="EE35"/>
      <c r="EF35"/>
      <c r="EG35"/>
      <c r="EH35"/>
      <c r="EI35"/>
      <c r="EJ35"/>
      <c r="EK35"/>
      <c r="EL35"/>
      <c r="EM35"/>
      <c r="EN35"/>
      <c r="EO35"/>
      <c r="EP35"/>
      <c r="EQ35"/>
      <c r="ER35"/>
      <c r="ES35"/>
      <c r="ET35"/>
      <c r="EU35"/>
      <c r="EV35"/>
      <c r="EW35"/>
      <c r="EX35"/>
      <c r="EY35"/>
      <c r="EZ35"/>
      <c r="FA35"/>
      <c r="FB35"/>
      <c r="FC35"/>
      <c r="FD35"/>
      <c r="FE35"/>
      <c r="FF35"/>
      <c r="FG35"/>
      <c r="FH35"/>
      <c r="FI35"/>
      <c r="FJ35"/>
      <c r="FK35"/>
      <c r="FL35"/>
      <c r="FM35"/>
      <c r="FN35"/>
      <c r="FO35"/>
      <c r="FP35"/>
      <c r="FQ35"/>
      <c r="FR35"/>
      <c r="FS35"/>
      <c r="FT35"/>
      <c r="FU35"/>
      <c r="FV35"/>
      <c r="FW35"/>
      <c r="FX35"/>
      <c r="FY35"/>
      <c r="FZ35"/>
      <c r="GA35"/>
      <c r="GB35"/>
      <c r="GC35"/>
      <c r="GD35"/>
      <c r="GE35"/>
      <c r="GF35"/>
      <c r="GG35"/>
      <c r="GH35"/>
      <c r="GI35"/>
      <c r="GJ35"/>
      <c r="GK35"/>
      <c r="GL35"/>
      <c r="GM35"/>
      <c r="GN35"/>
      <c r="GO35"/>
      <c r="GP35"/>
      <c r="GQ35"/>
      <c r="GR35"/>
      <c r="GS35"/>
      <c r="GT35"/>
      <c r="GU35"/>
      <c r="GV35"/>
      <c r="GW35"/>
      <c r="GX35"/>
      <c r="GY35"/>
      <c r="GZ35"/>
      <c r="HA35"/>
      <c r="HB35"/>
      <c r="HC35"/>
      <c r="HD35"/>
      <c r="HE35"/>
      <c r="HF35"/>
      <c r="HG35"/>
      <c r="HH35"/>
      <c r="HI35"/>
      <c r="HJ35"/>
      <c r="HK35"/>
      <c r="HL35"/>
      <c r="HM35"/>
      <c r="HN35"/>
      <c r="HO35"/>
      <c r="HP35"/>
      <c r="HQ35"/>
      <c r="HR35"/>
      <c r="HS35"/>
      <c r="HT35"/>
      <c r="HU35"/>
      <c r="HV35"/>
      <c r="HW35"/>
      <c r="HX35"/>
      <c r="HY35"/>
      <c r="HZ35"/>
      <c r="IA35"/>
      <c r="IB35"/>
      <c r="IC35"/>
      <c r="ID35"/>
      <c r="IE35"/>
      <c r="IF35"/>
      <c r="IG35"/>
      <c r="IH35"/>
      <c r="II35"/>
      <c r="IJ35"/>
      <c r="IK35"/>
      <c r="IL35"/>
      <c r="IM35"/>
      <c r="IN35"/>
      <c r="IO35"/>
      <c r="IP35"/>
      <c r="IQ35"/>
      <c r="IR35"/>
      <c r="IS35"/>
      <c r="IT35"/>
      <c r="IU35"/>
      <c r="IV35"/>
    </row>
    <row r="36" spans="1:256" ht="15" customHeight="1">
      <c r="A36" s="504"/>
      <c r="B36" s="118">
        <v>2</v>
      </c>
      <c r="C36" s="126" t="s">
        <v>293</v>
      </c>
      <c r="D36" s="127"/>
      <c r="E36" s="127"/>
      <c r="F36" s="128">
        <v>1994</v>
      </c>
      <c r="G36" s="129" t="s">
        <v>19</v>
      </c>
      <c r="H36" s="163">
        <v>93.5</v>
      </c>
      <c r="I36" s="118">
        <f>J36-J35</f>
        <v>35</v>
      </c>
      <c r="J36" s="130">
        <v>75</v>
      </c>
      <c r="K36" s="177" t="s">
        <v>636</v>
      </c>
      <c r="L36" s="164" t="s">
        <v>294</v>
      </c>
      <c r="M36" s="124"/>
      <c r="N36" s="162"/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  <c r="CG36"/>
      <c r="CH36"/>
      <c r="CI36"/>
      <c r="CJ36"/>
      <c r="CK36"/>
      <c r="CL36"/>
      <c r="CM36"/>
      <c r="CN36"/>
      <c r="CO36"/>
      <c r="CP36"/>
      <c r="CQ36"/>
      <c r="CR36"/>
      <c r="CS36"/>
      <c r="CT36"/>
      <c r="CU36"/>
      <c r="CV36"/>
      <c r="CW36"/>
      <c r="CX36"/>
      <c r="CY36"/>
      <c r="CZ36"/>
      <c r="DA36"/>
      <c r="DB36"/>
      <c r="DC36"/>
      <c r="DD36"/>
      <c r="DE36"/>
      <c r="DF36"/>
      <c r="DG36"/>
      <c r="DH36"/>
      <c r="DI36"/>
      <c r="DJ36"/>
      <c r="DK36"/>
      <c r="DL36"/>
      <c r="DM36"/>
      <c r="DN36"/>
      <c r="DO36"/>
      <c r="DP36"/>
      <c r="DQ36"/>
      <c r="DR36"/>
      <c r="DS36"/>
      <c r="DT36"/>
      <c r="DU36"/>
      <c r="DV36"/>
      <c r="DW36"/>
      <c r="DX36"/>
      <c r="DY36"/>
      <c r="DZ36"/>
      <c r="EA36"/>
      <c r="EB36"/>
      <c r="EC36"/>
      <c r="ED36"/>
      <c r="EE36"/>
      <c r="EF36"/>
      <c r="EG36"/>
      <c r="EH36"/>
      <c r="EI36"/>
      <c r="EJ36"/>
      <c r="EK36"/>
      <c r="EL36"/>
      <c r="EM36"/>
      <c r="EN36"/>
      <c r="EO36"/>
      <c r="EP36"/>
      <c r="EQ36"/>
      <c r="ER36"/>
      <c r="ES36"/>
      <c r="ET36"/>
      <c r="EU36"/>
      <c r="EV36"/>
      <c r="EW36"/>
      <c r="EX36"/>
      <c r="EY36"/>
      <c r="EZ36"/>
      <c r="FA36"/>
      <c r="FB36"/>
      <c r="FC36"/>
      <c r="FD36"/>
      <c r="FE36"/>
      <c r="FF36"/>
      <c r="FG36"/>
      <c r="FH36"/>
      <c r="FI36"/>
      <c r="FJ36"/>
      <c r="FK36"/>
      <c r="FL36"/>
      <c r="FM36"/>
      <c r="FN36"/>
      <c r="FO36"/>
      <c r="FP36"/>
      <c r="FQ36"/>
      <c r="FR36"/>
      <c r="FS36"/>
      <c r="FT36"/>
      <c r="FU36"/>
      <c r="FV36"/>
      <c r="FW36"/>
      <c r="FX36"/>
      <c r="FY36"/>
      <c r="FZ36"/>
      <c r="GA36"/>
      <c r="GB36"/>
      <c r="GC36"/>
      <c r="GD36"/>
      <c r="GE36"/>
      <c r="GF36"/>
      <c r="GG36"/>
      <c r="GH36"/>
      <c r="GI36"/>
      <c r="GJ36"/>
      <c r="GK36"/>
      <c r="GL36"/>
      <c r="GM36"/>
      <c r="GN36"/>
      <c r="GO36"/>
      <c r="GP36"/>
      <c r="GQ36"/>
      <c r="GR36"/>
      <c r="GS36"/>
      <c r="GT36"/>
      <c r="GU36"/>
      <c r="GV36"/>
      <c r="GW36"/>
      <c r="GX36"/>
      <c r="GY36"/>
      <c r="GZ36"/>
      <c r="HA36"/>
      <c r="HB36"/>
      <c r="HC36"/>
      <c r="HD36"/>
      <c r="HE36"/>
      <c r="HF36"/>
      <c r="HG36"/>
      <c r="HH36"/>
      <c r="HI36"/>
      <c r="HJ36"/>
      <c r="HK36"/>
      <c r="HL36"/>
      <c r="HM36"/>
      <c r="HN36"/>
      <c r="HO36"/>
      <c r="HP36"/>
      <c r="HQ36"/>
      <c r="HR36"/>
      <c r="HS36"/>
      <c r="HT36"/>
      <c r="HU36"/>
      <c r="HV36"/>
      <c r="HW36"/>
      <c r="HX36"/>
      <c r="HY36"/>
      <c r="HZ36"/>
      <c r="IA36"/>
      <c r="IB36"/>
      <c r="IC36"/>
      <c r="ID36"/>
      <c r="IE36"/>
      <c r="IF36"/>
      <c r="IG36"/>
      <c r="IH36"/>
      <c r="II36"/>
      <c r="IJ36"/>
      <c r="IK36"/>
      <c r="IL36"/>
      <c r="IM36"/>
      <c r="IN36"/>
      <c r="IO36"/>
      <c r="IP36"/>
      <c r="IQ36"/>
      <c r="IR36"/>
      <c r="IS36"/>
      <c r="IT36"/>
      <c r="IU36"/>
      <c r="IV36"/>
    </row>
    <row r="37" spans="1:256" ht="15" customHeight="1">
      <c r="A37" s="504"/>
      <c r="B37" s="118">
        <v>3</v>
      </c>
      <c r="C37" s="116" t="s">
        <v>543</v>
      </c>
      <c r="D37" s="117"/>
      <c r="E37" s="117"/>
      <c r="F37" s="118">
        <v>2003</v>
      </c>
      <c r="G37" s="129" t="s">
        <v>19</v>
      </c>
      <c r="H37" s="160">
        <v>88.1</v>
      </c>
      <c r="I37" s="133">
        <f>J37-J36</f>
        <v>32</v>
      </c>
      <c r="J37" s="134">
        <v>107</v>
      </c>
      <c r="K37" s="177" t="s">
        <v>636</v>
      </c>
      <c r="L37" s="178" t="s">
        <v>544</v>
      </c>
      <c r="M37" s="124"/>
      <c r="N37" s="162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  <c r="DD37"/>
      <c r="DE37"/>
      <c r="DF37"/>
      <c r="DG37"/>
      <c r="DH37"/>
      <c r="DI37"/>
      <c r="DJ37"/>
      <c r="DK37"/>
      <c r="DL37"/>
      <c r="DM37"/>
      <c r="DN37"/>
      <c r="DO37"/>
      <c r="DP37"/>
      <c r="DQ37"/>
      <c r="DR37"/>
      <c r="DS37"/>
      <c r="DT37"/>
      <c r="DU37"/>
      <c r="DV37"/>
      <c r="DW37"/>
      <c r="DX37"/>
      <c r="DY37"/>
      <c r="DZ37"/>
      <c r="EA37"/>
      <c r="EB37"/>
      <c r="EC37"/>
      <c r="ED37"/>
      <c r="EE37"/>
      <c r="EF37"/>
      <c r="EG37"/>
      <c r="EH37"/>
      <c r="EI37"/>
      <c r="EJ37"/>
      <c r="EK37"/>
      <c r="EL37"/>
      <c r="EM37"/>
      <c r="EN37"/>
      <c r="EO37"/>
      <c r="EP37"/>
      <c r="EQ37"/>
      <c r="ER37"/>
      <c r="ES37"/>
      <c r="ET37"/>
      <c r="EU37"/>
      <c r="EV37"/>
      <c r="EW37"/>
      <c r="EX37"/>
      <c r="EY37"/>
      <c r="EZ37"/>
      <c r="FA37"/>
      <c r="FB37"/>
      <c r="FC37"/>
      <c r="FD37"/>
      <c r="FE37"/>
      <c r="FF37"/>
      <c r="FG37"/>
      <c r="FH37"/>
      <c r="FI37"/>
      <c r="FJ37"/>
      <c r="FK37"/>
      <c r="FL37"/>
      <c r="FM37"/>
      <c r="FN37"/>
      <c r="FO37"/>
      <c r="FP37"/>
      <c r="FQ37"/>
      <c r="FR37"/>
      <c r="FS37"/>
      <c r="FT37"/>
      <c r="FU37"/>
      <c r="FV37"/>
      <c r="FW37"/>
      <c r="FX37"/>
      <c r="FY37"/>
      <c r="FZ37"/>
      <c r="GA37"/>
      <c r="GB37"/>
      <c r="GC37"/>
      <c r="GD37"/>
      <c r="GE37"/>
      <c r="GF37"/>
      <c r="GG37"/>
      <c r="GH37"/>
      <c r="GI37"/>
      <c r="GJ37"/>
      <c r="GK37"/>
      <c r="GL37"/>
      <c r="GM37"/>
      <c r="GN37"/>
      <c r="GO37"/>
      <c r="GP37"/>
      <c r="GQ37"/>
      <c r="GR37"/>
      <c r="GS37"/>
      <c r="GT37"/>
      <c r="GU37"/>
      <c r="GV37"/>
      <c r="GW37"/>
      <c r="GX37"/>
      <c r="GY37"/>
      <c r="GZ37"/>
      <c r="HA37"/>
      <c r="HB37"/>
      <c r="HC37"/>
      <c r="HD37"/>
      <c r="HE37"/>
      <c r="HF37"/>
      <c r="HG37"/>
      <c r="HH37"/>
      <c r="HI37"/>
      <c r="HJ37"/>
      <c r="HK37"/>
      <c r="HL37"/>
      <c r="HM37"/>
      <c r="HN37"/>
      <c r="HO37"/>
      <c r="HP37"/>
      <c r="HQ37"/>
      <c r="HR37"/>
      <c r="HS37"/>
      <c r="HT37"/>
      <c r="HU37"/>
      <c r="HV37"/>
      <c r="HW37"/>
      <c r="HX37"/>
      <c r="HY37"/>
      <c r="HZ37"/>
      <c r="IA37"/>
      <c r="IB37"/>
      <c r="IC37"/>
      <c r="ID37"/>
      <c r="IE37"/>
      <c r="IF37"/>
      <c r="IG37"/>
      <c r="IH37"/>
      <c r="II37"/>
      <c r="IJ37"/>
      <c r="IK37"/>
      <c r="IL37"/>
      <c r="IM37"/>
      <c r="IN37"/>
      <c r="IO37"/>
      <c r="IP37"/>
      <c r="IQ37"/>
      <c r="IR37"/>
      <c r="IS37"/>
      <c r="IT37"/>
      <c r="IU37"/>
      <c r="IV37"/>
    </row>
    <row r="38" spans="1:256" ht="15" customHeight="1">
      <c r="A38" s="505"/>
      <c r="B38" s="137">
        <v>4</v>
      </c>
      <c r="C38" s="138" t="s">
        <v>223</v>
      </c>
      <c r="D38" s="139"/>
      <c r="E38" s="140"/>
      <c r="F38" s="141">
        <v>1998</v>
      </c>
      <c r="G38" s="142" t="s">
        <v>17</v>
      </c>
      <c r="H38" s="49">
        <v>72.7</v>
      </c>
      <c r="I38" s="144">
        <f>J38-J37</f>
        <v>41</v>
      </c>
      <c r="J38" s="145">
        <v>148</v>
      </c>
      <c r="K38" s="146" t="s">
        <v>18</v>
      </c>
      <c r="L38" s="179" t="s">
        <v>224</v>
      </c>
      <c r="M38" s="148"/>
      <c r="N38" s="171"/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  <c r="CG38"/>
      <c r="CH38"/>
      <c r="CI38"/>
      <c r="CJ38"/>
      <c r="CK38"/>
      <c r="CL38"/>
      <c r="CM38"/>
      <c r="CN38"/>
      <c r="CO38"/>
      <c r="CP38"/>
      <c r="CQ38"/>
      <c r="CR38"/>
      <c r="CS38"/>
      <c r="CT38"/>
      <c r="CU38"/>
      <c r="CV38"/>
      <c r="CW38"/>
      <c r="CX38"/>
      <c r="CY38"/>
      <c r="CZ38"/>
      <c r="DA38"/>
      <c r="DB38"/>
      <c r="DC38"/>
      <c r="DD38"/>
      <c r="DE38"/>
      <c r="DF38"/>
      <c r="DG38"/>
      <c r="DH38"/>
      <c r="DI38"/>
      <c r="DJ38"/>
      <c r="DK38"/>
      <c r="DL38"/>
      <c r="DM38"/>
      <c r="DN38"/>
      <c r="DO38"/>
      <c r="DP38"/>
      <c r="DQ38"/>
      <c r="DR38"/>
      <c r="DS38"/>
      <c r="DT38"/>
      <c r="DU38"/>
      <c r="DV38"/>
      <c r="DW38"/>
      <c r="DX38"/>
      <c r="DY38"/>
      <c r="DZ38"/>
      <c r="EA38"/>
      <c r="EB38"/>
      <c r="EC38"/>
      <c r="ED38"/>
      <c r="EE38"/>
      <c r="EF38"/>
      <c r="EG38"/>
      <c r="EH38"/>
      <c r="EI38"/>
      <c r="EJ38"/>
      <c r="EK38"/>
      <c r="EL38"/>
      <c r="EM38"/>
      <c r="EN38"/>
      <c r="EO38"/>
      <c r="EP38"/>
      <c r="EQ38"/>
      <c r="ER38"/>
      <c r="ES38"/>
      <c r="ET38"/>
      <c r="EU38"/>
      <c r="EV38"/>
      <c r="EW38"/>
      <c r="EX38"/>
      <c r="EY38"/>
      <c r="EZ38"/>
      <c r="FA38"/>
      <c r="FB38"/>
      <c r="FC38"/>
      <c r="FD38"/>
      <c r="FE38"/>
      <c r="FF38"/>
      <c r="FG38"/>
      <c r="FH38"/>
      <c r="FI38"/>
      <c r="FJ38"/>
      <c r="FK38"/>
      <c r="FL38"/>
      <c r="FM38"/>
      <c r="FN38"/>
      <c r="FO38"/>
      <c r="FP38"/>
      <c r="FQ38"/>
      <c r="FR38"/>
      <c r="FS38"/>
      <c r="FT38"/>
      <c r="FU38"/>
      <c r="FV38"/>
      <c r="FW38"/>
      <c r="FX38"/>
      <c r="FY38"/>
      <c r="FZ38"/>
      <c r="GA38"/>
      <c r="GB38"/>
      <c r="GC38"/>
      <c r="GD38"/>
      <c r="GE38"/>
      <c r="GF38"/>
      <c r="GG38"/>
      <c r="GH38"/>
      <c r="GI38"/>
      <c r="GJ38"/>
      <c r="GK38"/>
      <c r="GL38"/>
      <c r="GM38"/>
      <c r="GN38"/>
      <c r="GO38"/>
      <c r="GP38"/>
      <c r="GQ38"/>
      <c r="GR38"/>
      <c r="GS38"/>
      <c r="GT38"/>
      <c r="GU38"/>
      <c r="GV38"/>
      <c r="GW38"/>
      <c r="GX38"/>
      <c r="GY38"/>
      <c r="GZ38"/>
      <c r="HA38"/>
      <c r="HB38"/>
      <c r="HC38"/>
      <c r="HD38"/>
      <c r="HE38"/>
      <c r="HF38"/>
      <c r="HG38"/>
      <c r="HH38"/>
      <c r="HI38"/>
      <c r="HJ38"/>
      <c r="HK38"/>
      <c r="HL38"/>
      <c r="HM38"/>
      <c r="HN38"/>
      <c r="HO38"/>
      <c r="HP38"/>
      <c r="HQ38"/>
      <c r="HR38"/>
      <c r="HS38"/>
      <c r="HT38"/>
      <c r="HU38"/>
      <c r="HV38"/>
      <c r="HW38"/>
      <c r="HX38"/>
      <c r="HY38"/>
      <c r="HZ38"/>
      <c r="IA38"/>
      <c r="IB38"/>
      <c r="IC38"/>
      <c r="ID38"/>
      <c r="IE38"/>
      <c r="IF38"/>
      <c r="IG38"/>
      <c r="IH38"/>
      <c r="II38"/>
      <c r="IJ38"/>
      <c r="IK38"/>
      <c r="IL38"/>
      <c r="IM38"/>
      <c r="IN38"/>
      <c r="IO38"/>
      <c r="IP38"/>
      <c r="IQ38"/>
      <c r="IR38"/>
      <c r="IS38"/>
      <c r="IT38"/>
      <c r="IU38"/>
      <c r="IV38"/>
    </row>
    <row r="39" spans="1:256" ht="18" customHeight="1">
      <c r="C39" s="150"/>
      <c r="D39" s="150"/>
      <c r="E39" s="150"/>
      <c r="F39" s="151"/>
      <c r="G39" s="152" t="s">
        <v>133</v>
      </c>
      <c r="H39" s="153">
        <f>H35+H36+H37+H38</f>
        <v>356.84999999999997</v>
      </c>
      <c r="I39" s="111"/>
      <c r="J39" s="154">
        <f>J38</f>
        <v>148</v>
      </c>
      <c r="K39" s="155"/>
      <c r="L39" s="111"/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  <c r="CG39"/>
      <c r="CH39"/>
      <c r="CI39"/>
      <c r="CJ39"/>
      <c r="CK39"/>
      <c r="CL39"/>
      <c r="CM39"/>
      <c r="CN39"/>
      <c r="CO39"/>
      <c r="CP39"/>
      <c r="CQ39"/>
      <c r="CR39"/>
      <c r="CS39"/>
      <c r="CT39"/>
      <c r="CU39"/>
      <c r="CV39"/>
      <c r="CW39"/>
      <c r="CX39"/>
      <c r="CY39"/>
      <c r="CZ39"/>
      <c r="DA39"/>
      <c r="DB39"/>
      <c r="DC39"/>
      <c r="DD39"/>
      <c r="DE39"/>
      <c r="DF39"/>
      <c r="DG39"/>
      <c r="DH39"/>
      <c r="DI39"/>
      <c r="DJ39"/>
      <c r="DK39"/>
      <c r="DL39"/>
      <c r="DM39"/>
      <c r="DN39"/>
      <c r="DO39"/>
      <c r="DP39"/>
      <c r="DQ39"/>
      <c r="DR39"/>
      <c r="DS39"/>
      <c r="DT39"/>
      <c r="DU39"/>
      <c r="DV39"/>
      <c r="DW39"/>
      <c r="DX39"/>
      <c r="DY39"/>
      <c r="DZ39"/>
      <c r="EA39"/>
      <c r="EB39"/>
      <c r="EC39"/>
      <c r="ED39"/>
      <c r="EE39"/>
      <c r="EF39"/>
      <c r="EG39"/>
      <c r="EH39"/>
      <c r="EI39"/>
      <c r="EJ39"/>
      <c r="EK39"/>
      <c r="EL39"/>
      <c r="EM39"/>
      <c r="EN39"/>
      <c r="EO39"/>
      <c r="EP39"/>
      <c r="EQ39"/>
      <c r="ER39"/>
      <c r="ES39"/>
      <c r="ET39"/>
      <c r="EU39"/>
      <c r="EV39"/>
      <c r="EW39"/>
      <c r="EX39"/>
      <c r="EY39"/>
      <c r="EZ39"/>
      <c r="FA39"/>
      <c r="FB39"/>
      <c r="FC39"/>
      <c r="FD39"/>
      <c r="FE39"/>
      <c r="FF39"/>
      <c r="FG39"/>
      <c r="FH39"/>
      <c r="FI39"/>
      <c r="FJ39"/>
      <c r="FK39"/>
      <c r="FL39"/>
      <c r="FM39"/>
      <c r="FN39"/>
      <c r="FO39"/>
      <c r="FP39"/>
      <c r="FQ39"/>
      <c r="FR39"/>
      <c r="FS39"/>
      <c r="FT39"/>
      <c r="FU39"/>
      <c r="FV39"/>
      <c r="FW39"/>
      <c r="FX39"/>
      <c r="FY39"/>
      <c r="FZ39"/>
      <c r="GA39"/>
      <c r="GB39"/>
      <c r="GC39"/>
      <c r="GD39"/>
      <c r="GE39"/>
      <c r="GF39"/>
      <c r="GG39"/>
      <c r="GH39"/>
      <c r="GI39"/>
      <c r="GJ39"/>
      <c r="GK39"/>
      <c r="GL39"/>
      <c r="GM39"/>
      <c r="GN39"/>
      <c r="GO39"/>
      <c r="GP39"/>
      <c r="GQ39"/>
      <c r="GR39"/>
      <c r="GS39"/>
      <c r="GT39"/>
      <c r="GU39"/>
      <c r="GV39"/>
      <c r="GW39"/>
      <c r="GX39"/>
      <c r="GY39"/>
      <c r="GZ39"/>
      <c r="HA39"/>
      <c r="HB39"/>
      <c r="HC39"/>
      <c r="HD39"/>
      <c r="HE39"/>
      <c r="HF39"/>
      <c r="HG39"/>
      <c r="HH39"/>
      <c r="HI39"/>
      <c r="HJ39"/>
      <c r="HK39"/>
      <c r="HL39"/>
      <c r="HM39"/>
      <c r="HN39"/>
      <c r="HO39"/>
      <c r="HP39"/>
      <c r="HQ39"/>
      <c r="HR39"/>
      <c r="HS39"/>
      <c r="HT39"/>
      <c r="HU39"/>
      <c r="HV39"/>
      <c r="HW39"/>
      <c r="HX39"/>
      <c r="HY39"/>
      <c r="HZ39"/>
      <c r="IA39"/>
      <c r="IB39"/>
      <c r="IC39"/>
      <c r="ID39"/>
      <c r="IE39"/>
      <c r="IF39"/>
      <c r="IG39"/>
      <c r="IH39"/>
      <c r="II39"/>
      <c r="IJ39"/>
      <c r="IK39"/>
      <c r="IL39"/>
      <c r="IM39"/>
      <c r="IN39"/>
      <c r="IO39"/>
      <c r="IP39"/>
      <c r="IQ39"/>
      <c r="IR39"/>
      <c r="IS39"/>
      <c r="IT39"/>
      <c r="IU39"/>
      <c r="IV39"/>
    </row>
    <row r="40" spans="1:256" ht="15" customHeight="1">
      <c r="A40" s="107" t="s">
        <v>134</v>
      </c>
      <c r="B40" s="108"/>
      <c r="C40" s="156" t="s">
        <v>121</v>
      </c>
      <c r="D40" s="110"/>
      <c r="E40" s="110"/>
      <c r="F40" s="111"/>
      <c r="G40" s="111"/>
      <c r="H40" s="111"/>
      <c r="I40" s="111"/>
      <c r="J40" s="111"/>
      <c r="K40" s="111"/>
      <c r="L40" s="111"/>
      <c r="M40" s="91"/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  <c r="CG40"/>
      <c r="CH40"/>
      <c r="CI40"/>
      <c r="CJ40"/>
      <c r="CK40"/>
      <c r="CL40"/>
      <c r="CM40"/>
      <c r="CN40"/>
      <c r="CO40"/>
      <c r="CP40"/>
      <c r="CQ40"/>
      <c r="CR40"/>
      <c r="CS40"/>
      <c r="CT40"/>
      <c r="CU40"/>
      <c r="CV40"/>
      <c r="CW40"/>
      <c r="CX40"/>
      <c r="CY40"/>
      <c r="CZ40"/>
      <c r="DA40"/>
      <c r="DB40"/>
      <c r="DC40"/>
      <c r="DD40"/>
      <c r="DE40"/>
      <c r="DF40"/>
      <c r="DG40"/>
      <c r="DH40"/>
      <c r="DI40"/>
      <c r="DJ40"/>
      <c r="DK40"/>
      <c r="DL40"/>
      <c r="DM40"/>
      <c r="DN40"/>
      <c r="DO40"/>
      <c r="DP40"/>
      <c r="DQ40"/>
      <c r="DR40"/>
      <c r="DS40"/>
      <c r="DT40"/>
      <c r="DU40"/>
      <c r="DV40"/>
      <c r="DW40"/>
      <c r="DX40"/>
      <c r="DY40"/>
      <c r="DZ40"/>
      <c r="EA40"/>
      <c r="EB40"/>
      <c r="EC40"/>
      <c r="ED40"/>
      <c r="EE40"/>
      <c r="EF40"/>
      <c r="EG40"/>
      <c r="EH40"/>
      <c r="EI40"/>
      <c r="EJ40"/>
      <c r="EK40"/>
      <c r="EL40"/>
      <c r="EM40"/>
      <c r="EN40"/>
      <c r="EO40"/>
      <c r="EP40"/>
      <c r="EQ40"/>
      <c r="ER40"/>
      <c r="ES40"/>
      <c r="ET40"/>
      <c r="EU40"/>
      <c r="EV40"/>
      <c r="EW40"/>
      <c r="EX40"/>
      <c r="EY40"/>
      <c r="EZ40"/>
      <c r="FA40"/>
      <c r="FB40"/>
      <c r="FC40"/>
      <c r="FD40"/>
      <c r="FE40"/>
      <c r="FF40"/>
      <c r="FG40"/>
      <c r="FH40"/>
      <c r="FI40"/>
      <c r="FJ40"/>
      <c r="FK40"/>
      <c r="FL40"/>
      <c r="FM40"/>
      <c r="FN40"/>
      <c r="FO40"/>
      <c r="FP40"/>
      <c r="FQ40"/>
      <c r="FR40"/>
      <c r="FS40"/>
      <c r="FT40"/>
      <c r="FU40"/>
      <c r="FV40"/>
      <c r="FW40"/>
      <c r="FX40"/>
      <c r="FY40"/>
      <c r="FZ40"/>
      <c r="GA40"/>
      <c r="GB40"/>
      <c r="GC40"/>
      <c r="GD40"/>
      <c r="GE40"/>
      <c r="GF40"/>
      <c r="GG40"/>
      <c r="GH40"/>
      <c r="GI40"/>
      <c r="GJ40"/>
      <c r="GK40"/>
      <c r="GL40"/>
      <c r="GM40"/>
      <c r="GN40"/>
      <c r="GO40"/>
      <c r="GP40"/>
      <c r="GQ40"/>
      <c r="GR40"/>
      <c r="GS40"/>
      <c r="GT40"/>
      <c r="GU40"/>
      <c r="GV40"/>
      <c r="GW40"/>
      <c r="GX40"/>
      <c r="GY40"/>
      <c r="GZ40"/>
      <c r="HA40"/>
      <c r="HB40"/>
      <c r="HC40"/>
      <c r="HD40"/>
      <c r="HE40"/>
      <c r="HF40"/>
      <c r="HG40"/>
      <c r="HH40"/>
      <c r="HI40"/>
      <c r="HJ40"/>
      <c r="HK40"/>
      <c r="HL40"/>
      <c r="HM40"/>
      <c r="HN40"/>
      <c r="HO40"/>
      <c r="HP40"/>
      <c r="HQ40"/>
      <c r="HR40"/>
      <c r="HS40"/>
      <c r="HT40"/>
      <c r="HU40"/>
      <c r="HV40"/>
      <c r="HW40"/>
      <c r="HX40"/>
      <c r="HY40"/>
      <c r="HZ40"/>
      <c r="IA40"/>
      <c r="IB40"/>
      <c r="IC40"/>
      <c r="ID40"/>
      <c r="IE40"/>
      <c r="IF40"/>
      <c r="IG40"/>
      <c r="IH40"/>
      <c r="II40"/>
      <c r="IJ40"/>
      <c r="IK40"/>
      <c r="IL40"/>
      <c r="IM40"/>
      <c r="IN40"/>
      <c r="IO40"/>
      <c r="IP40"/>
      <c r="IQ40"/>
      <c r="IR40"/>
      <c r="IS40"/>
      <c r="IT40"/>
      <c r="IU40"/>
      <c r="IV40"/>
    </row>
    <row r="41" spans="1:256" ht="26.25" customHeight="1">
      <c r="A41" s="112" t="s">
        <v>21</v>
      </c>
      <c r="B41" s="113" t="s">
        <v>52</v>
      </c>
      <c r="C41" s="492" t="s">
        <v>22</v>
      </c>
      <c r="D41" s="492"/>
      <c r="E41" s="492"/>
      <c r="F41" s="158" t="s">
        <v>23</v>
      </c>
      <c r="G41" s="158" t="s">
        <v>24</v>
      </c>
      <c r="H41" s="158" t="s">
        <v>55</v>
      </c>
      <c r="I41" s="158" t="s">
        <v>56</v>
      </c>
      <c r="J41" s="158" t="s">
        <v>132</v>
      </c>
      <c r="K41" s="158" t="s">
        <v>29</v>
      </c>
      <c r="L41" s="493" t="s">
        <v>31</v>
      </c>
      <c r="M41" s="493"/>
      <c r="N41" s="493"/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  <c r="CG41"/>
      <c r="CH41"/>
      <c r="CI41"/>
      <c r="CJ41"/>
      <c r="CK41"/>
      <c r="CL41"/>
      <c r="CM41"/>
      <c r="CN41"/>
      <c r="CO41"/>
      <c r="CP41"/>
      <c r="CQ41"/>
      <c r="CR41"/>
      <c r="CS41"/>
      <c r="CT41"/>
      <c r="CU41"/>
      <c r="CV41"/>
      <c r="CW41"/>
      <c r="CX41"/>
      <c r="CY41"/>
      <c r="CZ41"/>
      <c r="DA41"/>
      <c r="DB41"/>
      <c r="DC41"/>
      <c r="DD41"/>
      <c r="DE41"/>
      <c r="DF41"/>
      <c r="DG41"/>
      <c r="DH41"/>
      <c r="DI41"/>
      <c r="DJ41"/>
      <c r="DK41"/>
      <c r="DL41"/>
      <c r="DM41"/>
      <c r="DN41"/>
      <c r="DO41"/>
      <c r="DP41"/>
      <c r="DQ41"/>
      <c r="DR41"/>
      <c r="DS41"/>
      <c r="DT41"/>
      <c r="DU41"/>
      <c r="DV41"/>
      <c r="DW41"/>
      <c r="DX41"/>
      <c r="DY41"/>
      <c r="DZ41"/>
      <c r="EA41"/>
      <c r="EB41"/>
      <c r="EC41"/>
      <c r="ED41"/>
      <c r="EE41"/>
      <c r="EF41"/>
      <c r="EG41"/>
      <c r="EH41"/>
      <c r="EI41"/>
      <c r="EJ41"/>
      <c r="EK41"/>
      <c r="EL41"/>
      <c r="EM41"/>
      <c r="EN41"/>
      <c r="EO41"/>
      <c r="EP41"/>
      <c r="EQ41"/>
      <c r="ER41"/>
      <c r="ES41"/>
      <c r="ET41"/>
      <c r="EU41"/>
      <c r="EV41"/>
      <c r="EW41"/>
      <c r="EX41"/>
      <c r="EY41"/>
      <c r="EZ41"/>
      <c r="FA41"/>
      <c r="FB41"/>
      <c r="FC41"/>
      <c r="FD41"/>
      <c r="FE41"/>
      <c r="FF41"/>
      <c r="FG41"/>
      <c r="FH41"/>
      <c r="FI41"/>
      <c r="FJ41"/>
      <c r="FK41"/>
      <c r="FL41"/>
      <c r="FM41"/>
      <c r="FN41"/>
      <c r="FO41"/>
      <c r="FP41"/>
      <c r="FQ41"/>
      <c r="FR41"/>
      <c r="FS41"/>
      <c r="FT41"/>
      <c r="FU41"/>
      <c r="FV41"/>
      <c r="FW41"/>
      <c r="FX41"/>
      <c r="FY41"/>
      <c r="FZ41"/>
      <c r="GA41"/>
      <c r="GB41"/>
      <c r="GC41"/>
      <c r="GD41"/>
      <c r="GE41"/>
      <c r="GF41"/>
      <c r="GG41"/>
      <c r="GH41"/>
      <c r="GI41"/>
      <c r="GJ41"/>
      <c r="GK41"/>
      <c r="GL41"/>
      <c r="GM41"/>
      <c r="GN41"/>
      <c r="GO41"/>
      <c r="GP41"/>
      <c r="GQ41"/>
      <c r="GR41"/>
      <c r="GS41"/>
      <c r="GT41"/>
      <c r="GU41"/>
      <c r="GV41"/>
      <c r="GW41"/>
      <c r="GX41"/>
      <c r="GY41"/>
      <c r="GZ41"/>
      <c r="HA41"/>
      <c r="HB41"/>
      <c r="HC41"/>
      <c r="HD41"/>
      <c r="HE41"/>
      <c r="HF41"/>
      <c r="HG41"/>
      <c r="HH41"/>
      <c r="HI41"/>
      <c r="HJ41"/>
      <c r="HK41"/>
      <c r="HL41"/>
      <c r="HM41"/>
      <c r="HN41"/>
      <c r="HO41"/>
      <c r="HP41"/>
      <c r="HQ41"/>
      <c r="HR41"/>
      <c r="HS41"/>
      <c r="HT41"/>
      <c r="HU41"/>
      <c r="HV41"/>
      <c r="HW41"/>
      <c r="HX41"/>
      <c r="HY41"/>
      <c r="HZ41"/>
      <c r="IA41"/>
      <c r="IB41"/>
      <c r="IC41"/>
      <c r="ID41"/>
      <c r="IE41"/>
      <c r="IF41"/>
      <c r="IG41"/>
      <c r="IH41"/>
      <c r="II41"/>
      <c r="IJ41"/>
      <c r="IK41"/>
      <c r="IL41"/>
      <c r="IM41"/>
      <c r="IN41"/>
      <c r="IO41"/>
      <c r="IP41"/>
      <c r="IQ41"/>
      <c r="IR41"/>
      <c r="IS41"/>
      <c r="IT41"/>
      <c r="IU41"/>
      <c r="IV41"/>
    </row>
    <row r="42" spans="1:256" ht="15" customHeight="1">
      <c r="A42" s="491">
        <v>4</v>
      </c>
      <c r="B42" s="115">
        <v>1</v>
      </c>
      <c r="C42" s="126" t="s">
        <v>273</v>
      </c>
      <c r="D42" s="127"/>
      <c r="E42" s="127"/>
      <c r="F42" s="128">
        <v>1989</v>
      </c>
      <c r="G42" s="129" t="s">
        <v>18</v>
      </c>
      <c r="H42" s="49">
        <v>84.45</v>
      </c>
      <c r="I42" s="120">
        <f>J42</f>
        <v>32</v>
      </c>
      <c r="J42" s="121">
        <v>32</v>
      </c>
      <c r="K42" s="122" t="s">
        <v>18</v>
      </c>
      <c r="L42" s="132" t="s">
        <v>222</v>
      </c>
      <c r="M42" s="124"/>
      <c r="N42" s="162"/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  <c r="CG42"/>
      <c r="CH42"/>
      <c r="CI42"/>
      <c r="CJ42"/>
      <c r="CK42"/>
      <c r="CL42"/>
      <c r="CM42"/>
      <c r="CN42"/>
      <c r="CO42"/>
      <c r="CP42"/>
      <c r="CQ42"/>
      <c r="CR42"/>
      <c r="CS42"/>
      <c r="CT42"/>
      <c r="CU42"/>
      <c r="CV42"/>
      <c r="CW42"/>
      <c r="CX42"/>
      <c r="CY42"/>
      <c r="CZ42"/>
      <c r="DA42"/>
      <c r="DB42"/>
      <c r="DC42"/>
      <c r="DD42"/>
      <c r="DE42"/>
      <c r="DF42"/>
      <c r="DG42"/>
      <c r="DH42"/>
      <c r="DI42"/>
      <c r="DJ42"/>
      <c r="DK42"/>
      <c r="DL42"/>
      <c r="DM42"/>
      <c r="DN42"/>
      <c r="DO42"/>
      <c r="DP42"/>
      <c r="DQ42"/>
      <c r="DR42"/>
      <c r="DS42"/>
      <c r="DT42"/>
      <c r="DU42"/>
      <c r="DV42"/>
      <c r="DW42"/>
      <c r="DX42"/>
      <c r="DY42"/>
      <c r="DZ42"/>
      <c r="EA42"/>
      <c r="EB42"/>
      <c r="EC42"/>
      <c r="ED42"/>
      <c r="EE42"/>
      <c r="EF42"/>
      <c r="EG42"/>
      <c r="EH42"/>
      <c r="EI42"/>
      <c r="EJ42"/>
      <c r="EK42"/>
      <c r="EL42"/>
      <c r="EM42"/>
      <c r="EN42"/>
      <c r="EO42"/>
      <c r="EP42"/>
      <c r="EQ42"/>
      <c r="ER42"/>
      <c r="ES42"/>
      <c r="ET42"/>
      <c r="EU42"/>
      <c r="EV42"/>
      <c r="EW42"/>
      <c r="EX42"/>
      <c r="EY42"/>
      <c r="EZ42"/>
      <c r="FA42"/>
      <c r="FB42"/>
      <c r="FC42"/>
      <c r="FD42"/>
      <c r="FE42"/>
      <c r="FF42"/>
      <c r="FG42"/>
      <c r="FH42"/>
      <c r="FI42"/>
      <c r="FJ42"/>
      <c r="FK42"/>
      <c r="FL42"/>
      <c r="FM42"/>
      <c r="FN42"/>
      <c r="FO42"/>
      <c r="FP42"/>
      <c r="FQ42"/>
      <c r="FR42"/>
      <c r="FS42"/>
      <c r="FT42"/>
      <c r="FU42"/>
      <c r="FV42"/>
      <c r="FW42"/>
      <c r="FX42"/>
      <c r="FY42"/>
      <c r="FZ42"/>
      <c r="GA42"/>
      <c r="GB42"/>
      <c r="GC42"/>
      <c r="GD42"/>
      <c r="GE42"/>
      <c r="GF42"/>
      <c r="GG42"/>
      <c r="GH42"/>
      <c r="GI42"/>
      <c r="GJ42"/>
      <c r="GK42"/>
      <c r="GL42"/>
      <c r="GM42"/>
      <c r="GN42"/>
      <c r="GO42"/>
      <c r="GP42"/>
      <c r="GQ42"/>
      <c r="GR42"/>
      <c r="GS42"/>
      <c r="GT42"/>
      <c r="GU42"/>
      <c r="GV42"/>
      <c r="GW42"/>
      <c r="GX42"/>
      <c r="GY42"/>
      <c r="GZ42"/>
      <c r="HA42"/>
      <c r="HB42"/>
      <c r="HC42"/>
      <c r="HD42"/>
      <c r="HE42"/>
      <c r="HF42"/>
      <c r="HG42"/>
      <c r="HH42"/>
      <c r="HI42"/>
      <c r="HJ42"/>
      <c r="HK42"/>
      <c r="HL42"/>
      <c r="HM42"/>
      <c r="HN42"/>
      <c r="HO42"/>
      <c r="HP42"/>
      <c r="HQ42"/>
      <c r="HR42"/>
      <c r="HS42"/>
      <c r="HT42"/>
      <c r="HU42"/>
      <c r="HV42"/>
      <c r="HW42"/>
      <c r="HX42"/>
      <c r="HY42"/>
      <c r="HZ42"/>
      <c r="IA42"/>
      <c r="IB42"/>
      <c r="IC42"/>
      <c r="ID42"/>
      <c r="IE42"/>
      <c r="IF42"/>
      <c r="IG42"/>
      <c r="IH42"/>
      <c r="II42"/>
      <c r="IJ42"/>
      <c r="IK42"/>
      <c r="IL42"/>
      <c r="IM42"/>
      <c r="IN42"/>
      <c r="IO42"/>
      <c r="IP42"/>
      <c r="IQ42"/>
      <c r="IR42"/>
      <c r="IS42"/>
      <c r="IT42"/>
      <c r="IU42"/>
      <c r="IV42"/>
    </row>
    <row r="43" spans="1:256" ht="15" customHeight="1">
      <c r="A43" s="491"/>
      <c r="B43" s="118">
        <v>2</v>
      </c>
      <c r="C43" s="126" t="s">
        <v>311</v>
      </c>
      <c r="D43" s="127"/>
      <c r="E43" s="127"/>
      <c r="F43" s="128">
        <v>1993</v>
      </c>
      <c r="G43" s="129" t="s">
        <v>18</v>
      </c>
      <c r="H43" s="49">
        <v>111.3</v>
      </c>
      <c r="I43" s="118">
        <f>J43-J42</f>
        <v>36</v>
      </c>
      <c r="J43" s="130">
        <v>68</v>
      </c>
      <c r="K43" s="131" t="s">
        <v>18</v>
      </c>
      <c r="L43" s="164" t="s">
        <v>613</v>
      </c>
      <c r="M43" s="124"/>
      <c r="N43" s="162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  <c r="DA43"/>
      <c r="DB43"/>
      <c r="DC43"/>
      <c r="DD43"/>
      <c r="DE43"/>
      <c r="DF43"/>
      <c r="DG43"/>
      <c r="DH43"/>
      <c r="DI43"/>
      <c r="DJ43"/>
      <c r="DK43"/>
      <c r="DL43"/>
      <c r="DM43"/>
      <c r="DN43"/>
      <c r="DO43"/>
      <c r="DP43"/>
      <c r="DQ43"/>
      <c r="DR43"/>
      <c r="DS43"/>
      <c r="DT43"/>
      <c r="DU43"/>
      <c r="DV43"/>
      <c r="DW43"/>
      <c r="DX43"/>
      <c r="DY43"/>
      <c r="DZ43"/>
      <c r="EA43"/>
      <c r="EB43"/>
      <c r="EC43"/>
      <c r="ED43"/>
      <c r="EE43"/>
      <c r="EF43"/>
      <c r="EG43"/>
      <c r="EH43"/>
      <c r="EI43"/>
      <c r="EJ43"/>
      <c r="EK43"/>
      <c r="EL43"/>
      <c r="EM43"/>
      <c r="EN43"/>
      <c r="EO43"/>
      <c r="EP43"/>
      <c r="EQ43"/>
      <c r="ER43"/>
      <c r="ES43"/>
      <c r="ET43"/>
      <c r="EU43"/>
      <c r="EV43"/>
      <c r="EW43"/>
      <c r="EX43"/>
      <c r="EY43"/>
      <c r="EZ43"/>
      <c r="FA43"/>
      <c r="FB43"/>
      <c r="FC43"/>
      <c r="FD43"/>
      <c r="FE43"/>
      <c r="FF43"/>
      <c r="FG43"/>
      <c r="FH43"/>
      <c r="FI43"/>
      <c r="FJ43"/>
      <c r="FK43"/>
      <c r="FL43"/>
      <c r="FM43"/>
      <c r="FN43"/>
      <c r="FO43"/>
      <c r="FP43"/>
      <c r="FQ43"/>
      <c r="FR43"/>
      <c r="FS43"/>
      <c r="FT43"/>
      <c r="FU43"/>
      <c r="FV43"/>
      <c r="FW43"/>
      <c r="FX43"/>
      <c r="FY43"/>
      <c r="FZ43"/>
      <c r="GA43"/>
      <c r="GB43"/>
      <c r="GC43"/>
      <c r="GD43"/>
      <c r="GE43"/>
      <c r="GF43"/>
      <c r="GG43"/>
      <c r="GH43"/>
      <c r="GI43"/>
      <c r="GJ43"/>
      <c r="GK43"/>
      <c r="GL43"/>
      <c r="GM43"/>
      <c r="GN43"/>
      <c r="GO43"/>
      <c r="GP43"/>
      <c r="GQ43"/>
      <c r="GR43"/>
      <c r="GS43"/>
      <c r="GT43"/>
      <c r="GU43"/>
      <c r="GV43"/>
      <c r="GW43"/>
      <c r="GX43"/>
      <c r="GY43"/>
      <c r="GZ43"/>
      <c r="HA43"/>
      <c r="HB43"/>
      <c r="HC43"/>
      <c r="HD43"/>
      <c r="HE43"/>
      <c r="HF43"/>
      <c r="HG43"/>
      <c r="HH43"/>
      <c r="HI43"/>
      <c r="HJ43"/>
      <c r="HK43"/>
      <c r="HL43"/>
      <c r="HM43"/>
      <c r="HN43"/>
      <c r="HO43"/>
      <c r="HP43"/>
      <c r="HQ43"/>
      <c r="HR43"/>
      <c r="HS43"/>
      <c r="HT43"/>
      <c r="HU43"/>
      <c r="HV43"/>
      <c r="HW43"/>
      <c r="HX43"/>
      <c r="HY43"/>
      <c r="HZ43"/>
      <c r="IA43"/>
      <c r="IB43"/>
      <c r="IC43"/>
      <c r="ID43"/>
      <c r="IE43"/>
      <c r="IF43"/>
      <c r="IG43"/>
      <c r="IH43"/>
      <c r="II43"/>
      <c r="IJ43"/>
      <c r="IK43"/>
      <c r="IL43"/>
      <c r="IM43"/>
      <c r="IN43"/>
      <c r="IO43"/>
      <c r="IP43"/>
      <c r="IQ43"/>
      <c r="IR43"/>
      <c r="IS43"/>
      <c r="IT43"/>
      <c r="IU43"/>
      <c r="IV43"/>
    </row>
    <row r="44" spans="1:256" ht="15" customHeight="1">
      <c r="A44" s="491"/>
      <c r="B44" s="118">
        <v>3</v>
      </c>
      <c r="C44" s="126" t="s">
        <v>283</v>
      </c>
      <c r="D44" s="127"/>
      <c r="E44" s="127"/>
      <c r="F44" s="128">
        <v>1997</v>
      </c>
      <c r="G44" s="129" t="s">
        <v>18</v>
      </c>
      <c r="H44" s="49">
        <v>93.7</v>
      </c>
      <c r="I44" s="133">
        <f>J44-J43</f>
        <v>35</v>
      </c>
      <c r="J44" s="134">
        <v>103</v>
      </c>
      <c r="K44" s="135" t="s">
        <v>18</v>
      </c>
      <c r="L44" s="136" t="s">
        <v>614</v>
      </c>
      <c r="M44" s="124"/>
      <c r="N44" s="162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  <c r="CT44"/>
      <c r="CU44"/>
      <c r="CV44"/>
      <c r="CW44"/>
      <c r="CX44"/>
      <c r="CY44"/>
      <c r="CZ44"/>
      <c r="DA44"/>
      <c r="DB44"/>
      <c r="DC44"/>
      <c r="DD44"/>
      <c r="DE44"/>
      <c r="DF44"/>
      <c r="DG44"/>
      <c r="DH44"/>
      <c r="DI44"/>
      <c r="DJ44"/>
      <c r="DK44"/>
      <c r="DL44"/>
      <c r="DM44"/>
      <c r="DN44"/>
      <c r="DO44"/>
      <c r="DP44"/>
      <c r="DQ44"/>
      <c r="DR44"/>
      <c r="DS44"/>
      <c r="DT44"/>
      <c r="DU44"/>
      <c r="DV44"/>
      <c r="DW44"/>
      <c r="DX44"/>
      <c r="DY44"/>
      <c r="DZ44"/>
      <c r="EA44"/>
      <c r="EB44"/>
      <c r="EC44"/>
      <c r="ED44"/>
      <c r="EE44"/>
      <c r="EF44"/>
      <c r="EG44"/>
      <c r="EH44"/>
      <c r="EI44"/>
      <c r="EJ44"/>
      <c r="EK44"/>
      <c r="EL44"/>
      <c r="EM44"/>
      <c r="EN44"/>
      <c r="EO44"/>
      <c r="EP44"/>
      <c r="EQ44"/>
      <c r="ER44"/>
      <c r="ES44"/>
      <c r="ET44"/>
      <c r="EU44"/>
      <c r="EV44"/>
      <c r="EW44"/>
      <c r="EX44"/>
      <c r="EY44"/>
      <c r="EZ44"/>
      <c r="FA44"/>
      <c r="FB44"/>
      <c r="FC44"/>
      <c r="FD44"/>
      <c r="FE44"/>
      <c r="FF44"/>
      <c r="FG44"/>
      <c r="FH44"/>
      <c r="FI44"/>
      <c r="FJ44"/>
      <c r="FK44"/>
      <c r="FL44"/>
      <c r="FM44"/>
      <c r="FN44"/>
      <c r="FO44"/>
      <c r="FP44"/>
      <c r="FQ44"/>
      <c r="FR44"/>
      <c r="FS44"/>
      <c r="FT44"/>
      <c r="FU44"/>
      <c r="FV44"/>
      <c r="FW44"/>
      <c r="FX44"/>
      <c r="FY44"/>
      <c r="FZ44"/>
      <c r="GA44"/>
      <c r="GB44"/>
      <c r="GC44"/>
      <c r="GD44"/>
      <c r="GE44"/>
      <c r="GF44"/>
      <c r="GG44"/>
      <c r="GH44"/>
      <c r="GI44"/>
      <c r="GJ44"/>
      <c r="GK44"/>
      <c r="GL44"/>
      <c r="GM44"/>
      <c r="GN44"/>
      <c r="GO44"/>
      <c r="GP44"/>
      <c r="GQ44"/>
      <c r="GR44"/>
      <c r="GS44"/>
      <c r="GT44"/>
      <c r="GU44"/>
      <c r="GV44"/>
      <c r="GW44"/>
      <c r="GX44"/>
      <c r="GY44"/>
      <c r="GZ44"/>
      <c r="HA44"/>
      <c r="HB44"/>
      <c r="HC44"/>
      <c r="HD44"/>
      <c r="HE44"/>
      <c r="HF44"/>
      <c r="HG44"/>
      <c r="HH44"/>
      <c r="HI44"/>
      <c r="HJ44"/>
      <c r="HK44"/>
      <c r="HL44"/>
      <c r="HM44"/>
      <c r="HN44"/>
      <c r="HO44"/>
      <c r="HP44"/>
      <c r="HQ44"/>
      <c r="HR44"/>
      <c r="HS44"/>
      <c r="HT44"/>
      <c r="HU44"/>
      <c r="HV44"/>
      <c r="HW44"/>
      <c r="HX44"/>
      <c r="HY44"/>
      <c r="HZ44"/>
      <c r="IA44"/>
      <c r="IB44"/>
      <c r="IC44"/>
      <c r="ID44"/>
      <c r="IE44"/>
      <c r="IF44"/>
      <c r="IG44"/>
      <c r="IH44"/>
      <c r="II44"/>
      <c r="IJ44"/>
      <c r="IK44"/>
      <c r="IL44"/>
      <c r="IM44"/>
      <c r="IN44"/>
      <c r="IO44"/>
      <c r="IP44"/>
      <c r="IQ44"/>
      <c r="IR44"/>
      <c r="IS44"/>
      <c r="IT44"/>
      <c r="IU44"/>
      <c r="IV44"/>
    </row>
    <row r="45" spans="1:256" ht="15" customHeight="1">
      <c r="A45" s="491"/>
      <c r="B45" s="137">
        <v>4</v>
      </c>
      <c r="C45" s="166" t="s">
        <v>541</v>
      </c>
      <c r="D45" s="167"/>
      <c r="E45" s="168"/>
      <c r="F45" s="144">
        <v>1992</v>
      </c>
      <c r="G45" s="180" t="s">
        <v>17</v>
      </c>
      <c r="H45" s="143">
        <v>98.55</v>
      </c>
      <c r="I45" s="144">
        <f>J45-J44</f>
        <v>37</v>
      </c>
      <c r="J45" s="145">
        <v>140</v>
      </c>
      <c r="K45" s="146" t="s">
        <v>18</v>
      </c>
      <c r="L45" s="170" t="s">
        <v>615</v>
      </c>
      <c r="M45" s="148"/>
      <c r="N45" s="171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  <c r="CG45"/>
      <c r="CH45"/>
      <c r="CI45"/>
      <c r="CJ45"/>
      <c r="CK45"/>
      <c r="CL45"/>
      <c r="CM45"/>
      <c r="CN45"/>
      <c r="CO45"/>
      <c r="CP45"/>
      <c r="CQ45"/>
      <c r="CR45"/>
      <c r="CS45"/>
      <c r="CT45"/>
      <c r="CU45"/>
      <c r="CV45"/>
      <c r="CW45"/>
      <c r="CX45"/>
      <c r="CY45"/>
      <c r="CZ45"/>
      <c r="DA45"/>
      <c r="DB45"/>
      <c r="DC45"/>
      <c r="DD45"/>
      <c r="DE45"/>
      <c r="DF45"/>
      <c r="DG45"/>
      <c r="DH45"/>
      <c r="DI45"/>
      <c r="DJ45"/>
      <c r="DK45"/>
      <c r="DL45"/>
      <c r="DM45"/>
      <c r="DN45"/>
      <c r="DO45"/>
      <c r="DP45"/>
      <c r="DQ45"/>
      <c r="DR45"/>
      <c r="DS45"/>
      <c r="DT45"/>
      <c r="DU45"/>
      <c r="DV45"/>
      <c r="DW45"/>
      <c r="DX45"/>
      <c r="DY45"/>
      <c r="DZ45"/>
      <c r="EA45"/>
      <c r="EB45"/>
      <c r="EC45"/>
      <c r="ED45"/>
      <c r="EE45"/>
      <c r="EF45"/>
      <c r="EG45"/>
      <c r="EH45"/>
      <c r="EI45"/>
      <c r="EJ45"/>
      <c r="EK45"/>
      <c r="EL45"/>
      <c r="EM45"/>
      <c r="EN45"/>
      <c r="EO45"/>
      <c r="EP45"/>
      <c r="EQ45"/>
      <c r="ER45"/>
      <c r="ES45"/>
      <c r="ET45"/>
      <c r="EU45"/>
      <c r="EV45"/>
      <c r="EW45"/>
      <c r="EX45"/>
      <c r="EY45"/>
      <c r="EZ45"/>
      <c r="FA45"/>
      <c r="FB45"/>
      <c r="FC45"/>
      <c r="FD45"/>
      <c r="FE45"/>
      <c r="FF45"/>
      <c r="FG45"/>
      <c r="FH45"/>
      <c r="FI45"/>
      <c r="FJ45"/>
      <c r="FK45"/>
      <c r="FL45"/>
      <c r="FM45"/>
      <c r="FN45"/>
      <c r="FO45"/>
      <c r="FP45"/>
      <c r="FQ45"/>
      <c r="FR45"/>
      <c r="FS45"/>
      <c r="FT45"/>
      <c r="FU45"/>
      <c r="FV45"/>
      <c r="FW45"/>
      <c r="FX45"/>
      <c r="FY45"/>
      <c r="FZ45"/>
      <c r="GA45"/>
      <c r="GB45"/>
      <c r="GC45"/>
      <c r="GD45"/>
      <c r="GE45"/>
      <c r="GF45"/>
      <c r="GG45"/>
      <c r="GH45"/>
      <c r="GI45"/>
      <c r="GJ45"/>
      <c r="GK45"/>
      <c r="GL45"/>
      <c r="GM45"/>
      <c r="GN45"/>
      <c r="GO45"/>
      <c r="GP45"/>
      <c r="GQ45"/>
      <c r="GR45"/>
      <c r="GS45"/>
      <c r="GT45"/>
      <c r="GU45"/>
      <c r="GV45"/>
      <c r="GW45"/>
      <c r="GX45"/>
      <c r="GY45"/>
      <c r="GZ45"/>
      <c r="HA45"/>
      <c r="HB45"/>
      <c r="HC45"/>
      <c r="HD45"/>
      <c r="HE45"/>
      <c r="HF45"/>
      <c r="HG45"/>
      <c r="HH45"/>
      <c r="HI45"/>
      <c r="HJ45"/>
      <c r="HK45"/>
      <c r="HL45"/>
      <c r="HM45"/>
      <c r="HN45"/>
      <c r="HO45"/>
      <c r="HP45"/>
      <c r="HQ45"/>
      <c r="HR45"/>
      <c r="HS45"/>
      <c r="HT45"/>
      <c r="HU45"/>
      <c r="HV45"/>
      <c r="HW45"/>
      <c r="HX45"/>
      <c r="HY45"/>
      <c r="HZ45"/>
      <c r="IA45"/>
      <c r="IB45"/>
      <c r="IC45"/>
      <c r="ID45"/>
      <c r="IE45"/>
      <c r="IF45"/>
      <c r="IG45"/>
      <c r="IH45"/>
      <c r="II45"/>
      <c r="IJ45"/>
      <c r="IK45"/>
      <c r="IL45"/>
      <c r="IM45"/>
      <c r="IN45"/>
      <c r="IO45"/>
      <c r="IP45"/>
      <c r="IQ45"/>
      <c r="IR45"/>
      <c r="IS45"/>
      <c r="IT45"/>
      <c r="IU45"/>
      <c r="IV45"/>
    </row>
    <row r="46" spans="1:256" ht="18" customHeight="1">
      <c r="C46" s="150"/>
      <c r="D46" s="150"/>
      <c r="E46" s="150"/>
      <c r="F46" s="151"/>
      <c r="G46" s="152" t="s">
        <v>133</v>
      </c>
      <c r="H46" s="153">
        <f>H42+H43+H44+H45</f>
        <v>388</v>
      </c>
      <c r="I46" s="111"/>
      <c r="J46" s="172">
        <f>J45</f>
        <v>140</v>
      </c>
      <c r="K46" s="155"/>
      <c r="L46" s="111"/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  <c r="CG46"/>
      <c r="CH46"/>
      <c r="CI46"/>
      <c r="CJ46"/>
      <c r="CK46"/>
      <c r="CL46"/>
      <c r="CM46"/>
      <c r="CN46"/>
      <c r="CO46"/>
      <c r="CP46"/>
      <c r="CQ46"/>
      <c r="CR46"/>
      <c r="CS46"/>
      <c r="CT46"/>
      <c r="CU46"/>
      <c r="CV46"/>
      <c r="CW46"/>
      <c r="CX46"/>
      <c r="CY46"/>
      <c r="CZ46"/>
      <c r="DA46"/>
      <c r="DB46"/>
      <c r="DC46"/>
      <c r="DD46"/>
      <c r="DE46"/>
      <c r="DF46"/>
      <c r="DG46"/>
      <c r="DH46"/>
      <c r="DI46"/>
      <c r="DJ46"/>
      <c r="DK46"/>
      <c r="DL46"/>
      <c r="DM46"/>
      <c r="DN46"/>
      <c r="DO46"/>
      <c r="DP46"/>
      <c r="DQ46"/>
      <c r="DR46"/>
      <c r="DS46"/>
      <c r="DT46"/>
      <c r="DU46"/>
      <c r="DV46"/>
      <c r="DW46"/>
      <c r="DX46"/>
      <c r="DY46"/>
      <c r="DZ46"/>
      <c r="EA46"/>
      <c r="EB46"/>
      <c r="EC46"/>
      <c r="ED46"/>
      <c r="EE46"/>
      <c r="EF46"/>
      <c r="EG46"/>
      <c r="EH46"/>
      <c r="EI46"/>
      <c r="EJ46"/>
      <c r="EK46"/>
      <c r="EL46"/>
      <c r="EM46"/>
      <c r="EN46"/>
      <c r="EO46"/>
      <c r="EP46"/>
      <c r="EQ46"/>
      <c r="ER46"/>
      <c r="ES46"/>
      <c r="ET46"/>
      <c r="EU46"/>
      <c r="EV46"/>
      <c r="EW46"/>
      <c r="EX46"/>
      <c r="EY46"/>
      <c r="EZ46"/>
      <c r="FA46"/>
      <c r="FB46"/>
      <c r="FC46"/>
      <c r="FD46"/>
      <c r="FE46"/>
      <c r="FF46"/>
      <c r="FG46"/>
      <c r="FH46"/>
      <c r="FI46"/>
      <c r="FJ46"/>
      <c r="FK46"/>
      <c r="FL46"/>
      <c r="FM46"/>
      <c r="FN46"/>
      <c r="FO46"/>
      <c r="FP46"/>
      <c r="FQ46"/>
      <c r="FR46"/>
      <c r="FS46"/>
      <c r="FT46"/>
      <c r="FU46"/>
      <c r="FV46"/>
      <c r="FW46"/>
      <c r="FX46"/>
      <c r="FY46"/>
      <c r="FZ46"/>
      <c r="GA46"/>
      <c r="GB46"/>
      <c r="GC46"/>
      <c r="GD46"/>
      <c r="GE46"/>
      <c r="GF46"/>
      <c r="GG46"/>
      <c r="GH46"/>
      <c r="GI46"/>
      <c r="GJ46"/>
      <c r="GK46"/>
      <c r="GL46"/>
      <c r="GM46"/>
      <c r="GN46"/>
      <c r="GO46"/>
      <c r="GP46"/>
      <c r="GQ46"/>
      <c r="GR46"/>
      <c r="GS46"/>
      <c r="GT46"/>
      <c r="GU46"/>
      <c r="GV46"/>
      <c r="GW46"/>
      <c r="GX46"/>
      <c r="GY46"/>
      <c r="GZ46"/>
      <c r="HA46"/>
      <c r="HB46"/>
      <c r="HC46"/>
      <c r="HD46"/>
      <c r="HE46"/>
      <c r="HF46"/>
      <c r="HG46"/>
      <c r="HH46"/>
      <c r="HI46"/>
      <c r="HJ46"/>
      <c r="HK46"/>
      <c r="HL46"/>
      <c r="HM46"/>
      <c r="HN46"/>
      <c r="HO46"/>
      <c r="HP46"/>
      <c r="HQ46"/>
      <c r="HR46"/>
      <c r="HS46"/>
      <c r="HT46"/>
      <c r="HU46"/>
      <c r="HV46"/>
      <c r="HW46"/>
      <c r="HX46"/>
      <c r="HY46"/>
      <c r="HZ46"/>
      <c r="IA46"/>
      <c r="IB46"/>
      <c r="IC46"/>
      <c r="ID46"/>
      <c r="IE46"/>
      <c r="IF46"/>
      <c r="IG46"/>
      <c r="IH46"/>
      <c r="II46"/>
      <c r="IJ46"/>
      <c r="IK46"/>
      <c r="IL46"/>
      <c r="IM46"/>
      <c r="IN46"/>
      <c r="IO46"/>
      <c r="IP46"/>
      <c r="IQ46"/>
      <c r="IR46"/>
      <c r="IS46"/>
      <c r="IT46"/>
      <c r="IU46"/>
      <c r="IV46"/>
    </row>
    <row r="47" spans="1:256" ht="15" customHeight="1">
      <c r="A47" s="107" t="s">
        <v>134</v>
      </c>
      <c r="B47" s="108"/>
      <c r="C47" s="156" t="s">
        <v>91</v>
      </c>
      <c r="D47" s="110"/>
      <c r="E47" s="110"/>
      <c r="F47" s="111"/>
      <c r="G47" s="111"/>
      <c r="H47" s="111"/>
      <c r="I47" s="111"/>
      <c r="J47" s="111"/>
      <c r="K47" s="111"/>
      <c r="L47" s="111"/>
      <c r="M47" s="91"/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  <c r="CG47"/>
      <c r="CH47"/>
      <c r="CI47"/>
      <c r="CJ47"/>
      <c r="CK47"/>
      <c r="CL47"/>
      <c r="CM47"/>
      <c r="CN47"/>
      <c r="CO47"/>
      <c r="CP47"/>
      <c r="CQ47"/>
      <c r="CR47"/>
      <c r="CS47"/>
      <c r="CT47"/>
      <c r="CU47"/>
      <c r="CV47"/>
      <c r="CW47"/>
      <c r="CX47"/>
      <c r="CY47"/>
      <c r="CZ47"/>
      <c r="DA47"/>
      <c r="DB47"/>
      <c r="DC47"/>
      <c r="DD47"/>
      <c r="DE47"/>
      <c r="DF47"/>
      <c r="DG47"/>
      <c r="DH47"/>
      <c r="DI47"/>
      <c r="DJ47"/>
      <c r="DK47"/>
      <c r="DL47"/>
      <c r="DM47"/>
      <c r="DN47"/>
      <c r="DO47"/>
      <c r="DP47"/>
      <c r="DQ47"/>
      <c r="DR47"/>
      <c r="DS47"/>
      <c r="DT47"/>
      <c r="DU47"/>
      <c r="DV47"/>
      <c r="DW47"/>
      <c r="DX47"/>
      <c r="DY47"/>
      <c r="DZ47"/>
      <c r="EA47"/>
      <c r="EB47"/>
      <c r="EC47"/>
      <c r="ED47"/>
      <c r="EE47"/>
      <c r="EF47"/>
      <c r="EG47"/>
      <c r="EH47"/>
      <c r="EI47"/>
      <c r="EJ47"/>
      <c r="EK47"/>
      <c r="EL47"/>
      <c r="EM47"/>
      <c r="EN47"/>
      <c r="EO47"/>
      <c r="EP47"/>
      <c r="EQ47"/>
      <c r="ER47"/>
      <c r="ES47"/>
      <c r="ET47"/>
      <c r="EU47"/>
      <c r="EV47"/>
      <c r="EW47"/>
      <c r="EX47"/>
      <c r="EY47"/>
      <c r="EZ47"/>
      <c r="FA47"/>
      <c r="FB47"/>
      <c r="FC47"/>
      <c r="FD47"/>
      <c r="FE47"/>
      <c r="FF47"/>
      <c r="FG47"/>
      <c r="FH47"/>
      <c r="FI47"/>
      <c r="FJ47"/>
      <c r="FK47"/>
      <c r="FL47"/>
      <c r="FM47"/>
      <c r="FN47"/>
      <c r="FO47"/>
      <c r="FP47"/>
      <c r="FQ47"/>
      <c r="FR47"/>
      <c r="FS47"/>
      <c r="FT47"/>
      <c r="FU47"/>
      <c r="FV47"/>
      <c r="FW47"/>
      <c r="FX47"/>
      <c r="FY47"/>
      <c r="FZ47"/>
      <c r="GA47"/>
      <c r="GB47"/>
      <c r="GC47"/>
      <c r="GD47"/>
      <c r="GE47"/>
      <c r="GF47"/>
      <c r="GG47"/>
      <c r="GH47"/>
      <c r="GI47"/>
      <c r="GJ47"/>
      <c r="GK47"/>
      <c r="GL47"/>
      <c r="GM47"/>
      <c r="GN47"/>
      <c r="GO47"/>
      <c r="GP47"/>
      <c r="GQ47"/>
      <c r="GR47"/>
      <c r="GS47"/>
      <c r="GT47"/>
      <c r="GU47"/>
      <c r="GV47"/>
      <c r="GW47"/>
      <c r="GX47"/>
      <c r="GY47"/>
      <c r="GZ47"/>
      <c r="HA47"/>
      <c r="HB47"/>
      <c r="HC47"/>
      <c r="HD47"/>
      <c r="HE47"/>
      <c r="HF47"/>
      <c r="HG47"/>
      <c r="HH47"/>
      <c r="HI47"/>
      <c r="HJ47"/>
      <c r="HK47"/>
      <c r="HL47"/>
      <c r="HM47"/>
      <c r="HN47"/>
      <c r="HO47"/>
      <c r="HP47"/>
      <c r="HQ47"/>
      <c r="HR47"/>
      <c r="HS47"/>
      <c r="HT47"/>
      <c r="HU47"/>
      <c r="HV47"/>
      <c r="HW47"/>
      <c r="HX47"/>
      <c r="HY47"/>
      <c r="HZ47"/>
      <c r="IA47"/>
      <c r="IB47"/>
      <c r="IC47"/>
      <c r="ID47"/>
      <c r="IE47"/>
      <c r="IF47"/>
      <c r="IG47"/>
      <c r="IH47"/>
      <c r="II47"/>
      <c r="IJ47"/>
      <c r="IK47"/>
      <c r="IL47"/>
      <c r="IM47"/>
      <c r="IN47"/>
      <c r="IO47"/>
      <c r="IP47"/>
      <c r="IQ47"/>
      <c r="IR47"/>
      <c r="IS47"/>
      <c r="IT47"/>
      <c r="IU47"/>
      <c r="IV47"/>
    </row>
    <row r="48" spans="1:256" ht="26.25" customHeight="1">
      <c r="A48" s="112" t="s">
        <v>21</v>
      </c>
      <c r="B48" s="113" t="s">
        <v>52</v>
      </c>
      <c r="C48" s="492" t="s">
        <v>22</v>
      </c>
      <c r="D48" s="492"/>
      <c r="E48" s="492"/>
      <c r="F48" s="158" t="s">
        <v>23</v>
      </c>
      <c r="G48" s="158" t="s">
        <v>24</v>
      </c>
      <c r="H48" s="158" t="s">
        <v>55</v>
      </c>
      <c r="I48" s="158" t="s">
        <v>56</v>
      </c>
      <c r="J48" s="158" t="s">
        <v>132</v>
      </c>
      <c r="K48" s="158" t="s">
        <v>29</v>
      </c>
      <c r="L48" s="493" t="s">
        <v>31</v>
      </c>
      <c r="M48" s="493"/>
      <c r="N48" s="493"/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  <c r="CG48"/>
      <c r="CH48"/>
      <c r="CI48"/>
      <c r="CJ48"/>
      <c r="CK48"/>
      <c r="CL48"/>
      <c r="CM48"/>
      <c r="CN48"/>
      <c r="CO48"/>
      <c r="CP48"/>
      <c r="CQ48"/>
      <c r="CR48"/>
      <c r="CS48"/>
      <c r="CT48"/>
      <c r="CU48"/>
      <c r="CV48"/>
      <c r="CW48"/>
      <c r="CX48"/>
      <c r="CY48"/>
      <c r="CZ48"/>
      <c r="DA48"/>
      <c r="DB48"/>
      <c r="DC48"/>
      <c r="DD48"/>
      <c r="DE48"/>
      <c r="DF48"/>
      <c r="DG48"/>
      <c r="DH48"/>
      <c r="DI48"/>
      <c r="DJ48"/>
      <c r="DK48"/>
      <c r="DL48"/>
      <c r="DM48"/>
      <c r="DN48"/>
      <c r="DO48"/>
      <c r="DP48"/>
      <c r="DQ48"/>
      <c r="DR48"/>
      <c r="DS48"/>
      <c r="DT48"/>
      <c r="DU48"/>
      <c r="DV48"/>
      <c r="DW48"/>
      <c r="DX48"/>
      <c r="DY48"/>
      <c r="DZ48"/>
      <c r="EA48"/>
      <c r="EB48"/>
      <c r="EC48"/>
      <c r="ED48"/>
      <c r="EE48"/>
      <c r="EF48"/>
      <c r="EG48"/>
      <c r="EH48"/>
      <c r="EI48"/>
      <c r="EJ48"/>
      <c r="EK48"/>
      <c r="EL48"/>
      <c r="EM48"/>
      <c r="EN48"/>
      <c r="EO48"/>
      <c r="EP48"/>
      <c r="EQ48"/>
      <c r="ER48"/>
      <c r="ES48"/>
      <c r="ET48"/>
      <c r="EU48"/>
      <c r="EV48"/>
      <c r="EW48"/>
      <c r="EX48"/>
      <c r="EY48"/>
      <c r="EZ48"/>
      <c r="FA48"/>
      <c r="FB48"/>
      <c r="FC48"/>
      <c r="FD48"/>
      <c r="FE48"/>
      <c r="FF48"/>
      <c r="FG48"/>
      <c r="FH48"/>
      <c r="FI48"/>
      <c r="FJ48"/>
      <c r="FK48"/>
      <c r="FL48"/>
      <c r="FM48"/>
      <c r="FN48"/>
      <c r="FO48"/>
      <c r="FP48"/>
      <c r="FQ48"/>
      <c r="FR48"/>
      <c r="FS48"/>
      <c r="FT48"/>
      <c r="FU48"/>
      <c r="FV48"/>
      <c r="FW48"/>
      <c r="FX48"/>
      <c r="FY48"/>
      <c r="FZ48"/>
      <c r="GA48"/>
      <c r="GB48"/>
      <c r="GC48"/>
      <c r="GD48"/>
      <c r="GE48"/>
      <c r="GF48"/>
      <c r="GG48"/>
      <c r="GH48"/>
      <c r="GI48"/>
      <c r="GJ48"/>
      <c r="GK48"/>
      <c r="GL48"/>
      <c r="GM48"/>
      <c r="GN48"/>
      <c r="GO48"/>
      <c r="GP48"/>
      <c r="GQ48"/>
      <c r="GR48"/>
      <c r="GS48"/>
      <c r="GT48"/>
      <c r="GU48"/>
      <c r="GV48"/>
      <c r="GW48"/>
      <c r="GX48"/>
      <c r="GY48"/>
      <c r="GZ48"/>
      <c r="HA48"/>
      <c r="HB48"/>
      <c r="HC48"/>
      <c r="HD48"/>
      <c r="HE48"/>
      <c r="HF48"/>
      <c r="HG48"/>
      <c r="HH48"/>
      <c r="HI48"/>
      <c r="HJ48"/>
      <c r="HK48"/>
      <c r="HL48"/>
      <c r="HM48"/>
      <c r="HN48"/>
      <c r="HO48"/>
      <c r="HP48"/>
      <c r="HQ48"/>
      <c r="HR48"/>
      <c r="HS48"/>
      <c r="HT48"/>
      <c r="HU48"/>
      <c r="HV48"/>
      <c r="HW48"/>
      <c r="HX48"/>
      <c r="HY48"/>
      <c r="HZ48"/>
      <c r="IA48"/>
      <c r="IB48"/>
      <c r="IC48"/>
      <c r="ID48"/>
      <c r="IE48"/>
      <c r="IF48"/>
      <c r="IG48"/>
      <c r="IH48"/>
      <c r="II48"/>
      <c r="IJ48"/>
      <c r="IK48"/>
      <c r="IL48"/>
      <c r="IM48"/>
      <c r="IN48"/>
      <c r="IO48"/>
      <c r="IP48"/>
      <c r="IQ48"/>
      <c r="IR48"/>
      <c r="IS48"/>
      <c r="IT48"/>
      <c r="IU48"/>
      <c r="IV48"/>
    </row>
    <row r="49" spans="1:256" ht="15" customHeight="1">
      <c r="A49" s="491">
        <v>5</v>
      </c>
      <c r="B49" s="115">
        <v>1</v>
      </c>
      <c r="C49" s="116" t="s">
        <v>612</v>
      </c>
      <c r="D49" s="117"/>
      <c r="E49" s="117"/>
      <c r="F49" s="118">
        <v>1987</v>
      </c>
      <c r="G49" s="129" t="s">
        <v>18</v>
      </c>
      <c r="H49" s="160">
        <v>81.8</v>
      </c>
      <c r="I49" s="120">
        <f>J49</f>
        <v>33</v>
      </c>
      <c r="J49" s="121">
        <v>33</v>
      </c>
      <c r="K49" s="122" t="s">
        <v>18</v>
      </c>
      <c r="L49" s="132" t="s">
        <v>265</v>
      </c>
      <c r="M49" s="124"/>
      <c r="N49" s="162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  <c r="CW49"/>
      <c r="CX49"/>
      <c r="CY49"/>
      <c r="CZ49"/>
      <c r="DA49"/>
      <c r="DB49"/>
      <c r="DC49"/>
      <c r="DD49"/>
      <c r="DE49"/>
      <c r="DF49"/>
      <c r="DG49"/>
      <c r="DH49"/>
      <c r="DI49"/>
      <c r="DJ49"/>
      <c r="DK49"/>
      <c r="DL49"/>
      <c r="DM49"/>
      <c r="DN49"/>
      <c r="DO49"/>
      <c r="DP49"/>
      <c r="DQ49"/>
      <c r="DR49"/>
      <c r="DS49"/>
      <c r="DT49"/>
      <c r="DU49"/>
      <c r="DV49"/>
      <c r="DW49"/>
      <c r="DX49"/>
      <c r="DY49"/>
      <c r="DZ49"/>
      <c r="EA49"/>
      <c r="EB49"/>
      <c r="EC49"/>
      <c r="ED49"/>
      <c r="EE49"/>
      <c r="EF49"/>
      <c r="EG49"/>
      <c r="EH49"/>
      <c r="EI49"/>
      <c r="EJ49"/>
      <c r="EK49"/>
      <c r="EL49"/>
      <c r="EM49"/>
      <c r="EN49"/>
      <c r="EO49"/>
      <c r="EP49"/>
      <c r="EQ49"/>
      <c r="ER49"/>
      <c r="ES49"/>
      <c r="ET49"/>
      <c r="EU49"/>
      <c r="EV49"/>
      <c r="EW49"/>
      <c r="EX49"/>
      <c r="EY49"/>
      <c r="EZ49"/>
      <c r="FA49"/>
      <c r="FB49"/>
      <c r="FC49"/>
      <c r="FD49"/>
      <c r="FE49"/>
      <c r="FF49"/>
      <c r="FG49"/>
      <c r="FH49"/>
      <c r="FI49"/>
      <c r="FJ49"/>
      <c r="FK49"/>
      <c r="FL49"/>
      <c r="FM49"/>
      <c r="FN49"/>
      <c r="FO49"/>
      <c r="FP49"/>
      <c r="FQ49"/>
      <c r="FR49"/>
      <c r="FS49"/>
      <c r="FT49"/>
      <c r="FU49"/>
      <c r="FV49"/>
      <c r="FW49"/>
      <c r="FX49"/>
      <c r="FY49"/>
      <c r="FZ49"/>
      <c r="GA49"/>
      <c r="GB49"/>
      <c r="GC49"/>
      <c r="GD49"/>
      <c r="GE49"/>
      <c r="GF49"/>
      <c r="GG49"/>
      <c r="GH49"/>
      <c r="GI49"/>
      <c r="GJ49"/>
      <c r="GK49"/>
      <c r="GL49"/>
      <c r="GM49"/>
      <c r="GN49"/>
      <c r="GO49"/>
      <c r="GP49"/>
      <c r="GQ49"/>
      <c r="GR49"/>
      <c r="GS49"/>
      <c r="GT49"/>
      <c r="GU49"/>
      <c r="GV49"/>
      <c r="GW49"/>
      <c r="GX49"/>
      <c r="GY49"/>
      <c r="GZ49"/>
      <c r="HA49"/>
      <c r="HB49"/>
      <c r="HC49"/>
      <c r="HD49"/>
      <c r="HE49"/>
      <c r="HF49"/>
      <c r="HG49"/>
      <c r="HH49"/>
      <c r="HI49"/>
      <c r="HJ49"/>
      <c r="HK49"/>
      <c r="HL49"/>
      <c r="HM49"/>
      <c r="HN49"/>
      <c r="HO49"/>
      <c r="HP49"/>
      <c r="HQ49"/>
      <c r="HR49"/>
      <c r="HS49"/>
      <c r="HT49"/>
      <c r="HU49"/>
      <c r="HV49"/>
      <c r="HW49"/>
      <c r="HX49"/>
      <c r="HY49"/>
      <c r="HZ49"/>
      <c r="IA49"/>
      <c r="IB49"/>
      <c r="IC49"/>
      <c r="ID49"/>
      <c r="IE49"/>
      <c r="IF49"/>
      <c r="IG49"/>
      <c r="IH49"/>
      <c r="II49"/>
      <c r="IJ49"/>
      <c r="IK49"/>
      <c r="IL49"/>
      <c r="IM49"/>
      <c r="IN49"/>
      <c r="IO49"/>
      <c r="IP49"/>
      <c r="IQ49"/>
      <c r="IR49"/>
      <c r="IS49"/>
      <c r="IT49"/>
      <c r="IU49"/>
      <c r="IV49"/>
    </row>
    <row r="50" spans="1:256" ht="15" customHeight="1">
      <c r="A50" s="491"/>
      <c r="B50" s="118">
        <v>2</v>
      </c>
      <c r="C50" s="181" t="s">
        <v>708</v>
      </c>
      <c r="D50" s="127"/>
      <c r="E50" s="127"/>
      <c r="F50" s="128">
        <v>2001</v>
      </c>
      <c r="G50" s="129" t="s">
        <v>19</v>
      </c>
      <c r="H50" s="163">
        <v>110.5</v>
      </c>
      <c r="I50" s="118">
        <f>J50-J49</f>
        <v>33</v>
      </c>
      <c r="J50" s="130">
        <v>66</v>
      </c>
      <c r="K50" s="182" t="s">
        <v>636</v>
      </c>
      <c r="L50" s="132" t="s">
        <v>611</v>
      </c>
      <c r="M50" s="124"/>
      <c r="N50" s="162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  <c r="CV50"/>
      <c r="CW50"/>
      <c r="CX50"/>
      <c r="CY50"/>
      <c r="CZ50"/>
      <c r="DA50"/>
      <c r="DB50"/>
      <c r="DC50"/>
      <c r="DD50"/>
      <c r="DE50"/>
      <c r="DF50"/>
      <c r="DG50"/>
      <c r="DH50"/>
      <c r="DI50"/>
      <c r="DJ50"/>
      <c r="DK50"/>
      <c r="DL50"/>
      <c r="DM50"/>
      <c r="DN50"/>
      <c r="DO50"/>
      <c r="DP50"/>
      <c r="DQ50"/>
      <c r="DR50"/>
      <c r="DS50"/>
      <c r="DT50"/>
      <c r="DU50"/>
      <c r="DV50"/>
      <c r="DW50"/>
      <c r="DX50"/>
      <c r="DY50"/>
      <c r="DZ50"/>
      <c r="EA50"/>
      <c r="EB50"/>
      <c r="EC50"/>
      <c r="ED50"/>
      <c r="EE50"/>
      <c r="EF50"/>
      <c r="EG50"/>
      <c r="EH50"/>
      <c r="EI50"/>
      <c r="EJ50"/>
      <c r="EK50"/>
      <c r="EL50"/>
      <c r="EM50"/>
      <c r="EN50"/>
      <c r="EO50"/>
      <c r="EP50"/>
      <c r="EQ50"/>
      <c r="ER50"/>
      <c r="ES50"/>
      <c r="ET50"/>
      <c r="EU50"/>
      <c r="EV50"/>
      <c r="EW50"/>
      <c r="EX50"/>
      <c r="EY50"/>
      <c r="EZ50"/>
      <c r="FA50"/>
      <c r="FB50"/>
      <c r="FC50"/>
      <c r="FD50"/>
      <c r="FE50"/>
      <c r="FF50"/>
      <c r="FG50"/>
      <c r="FH50"/>
      <c r="FI50"/>
      <c r="FJ50"/>
      <c r="FK50"/>
      <c r="FL50"/>
      <c r="FM50"/>
      <c r="FN50"/>
      <c r="FO50"/>
      <c r="FP50"/>
      <c r="FQ50"/>
      <c r="FR50"/>
      <c r="FS50"/>
      <c r="FT50"/>
      <c r="FU50"/>
      <c r="FV50"/>
      <c r="FW50"/>
      <c r="FX50"/>
      <c r="FY50"/>
      <c r="FZ50"/>
      <c r="GA50"/>
      <c r="GB50"/>
      <c r="GC50"/>
      <c r="GD50"/>
      <c r="GE50"/>
      <c r="GF50"/>
      <c r="GG50"/>
      <c r="GH50"/>
      <c r="GI50"/>
      <c r="GJ50"/>
      <c r="GK50"/>
      <c r="GL50"/>
      <c r="GM50"/>
      <c r="GN50"/>
      <c r="GO50"/>
      <c r="GP50"/>
      <c r="GQ50"/>
      <c r="GR50"/>
      <c r="GS50"/>
      <c r="GT50"/>
      <c r="GU50"/>
      <c r="GV50"/>
      <c r="GW50"/>
      <c r="GX50"/>
      <c r="GY50"/>
      <c r="GZ50"/>
      <c r="HA50"/>
      <c r="HB50"/>
      <c r="HC50"/>
      <c r="HD50"/>
      <c r="HE50"/>
      <c r="HF50"/>
      <c r="HG50"/>
      <c r="HH50"/>
      <c r="HI50"/>
      <c r="HJ50"/>
      <c r="HK50"/>
      <c r="HL50"/>
      <c r="HM50"/>
      <c r="HN50"/>
      <c r="HO50"/>
      <c r="HP50"/>
      <c r="HQ50"/>
      <c r="HR50"/>
      <c r="HS50"/>
      <c r="HT50"/>
      <c r="HU50"/>
      <c r="HV50"/>
      <c r="HW50"/>
      <c r="HX50"/>
      <c r="HY50"/>
      <c r="HZ50"/>
      <c r="IA50"/>
      <c r="IB50"/>
      <c r="IC50"/>
      <c r="ID50"/>
      <c r="IE50"/>
      <c r="IF50"/>
      <c r="IG50"/>
      <c r="IH50"/>
      <c r="II50"/>
      <c r="IJ50"/>
      <c r="IK50"/>
      <c r="IL50"/>
      <c r="IM50"/>
      <c r="IN50"/>
      <c r="IO50"/>
      <c r="IP50"/>
      <c r="IQ50"/>
      <c r="IR50"/>
      <c r="IS50"/>
      <c r="IT50"/>
      <c r="IU50"/>
      <c r="IV50"/>
    </row>
    <row r="51" spans="1:256" ht="15" customHeight="1">
      <c r="A51" s="491"/>
      <c r="B51" s="118">
        <v>3</v>
      </c>
      <c r="C51" s="126" t="s">
        <v>302</v>
      </c>
      <c r="D51" s="127"/>
      <c r="E51" s="127"/>
      <c r="F51" s="128">
        <v>1992</v>
      </c>
      <c r="G51" s="129" t="s">
        <v>18</v>
      </c>
      <c r="H51" s="49">
        <v>104.7</v>
      </c>
      <c r="I51" s="133">
        <f>J51-J50</f>
        <v>34</v>
      </c>
      <c r="J51" s="134">
        <v>100</v>
      </c>
      <c r="K51" s="122" t="s">
        <v>18</v>
      </c>
      <c r="L51" s="136" t="s">
        <v>265</v>
      </c>
      <c r="M51" s="124"/>
      <c r="N51" s="162"/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  <c r="CG51"/>
      <c r="CH51"/>
      <c r="CI51"/>
      <c r="CJ51"/>
      <c r="CK51"/>
      <c r="CL51"/>
      <c r="CM51"/>
      <c r="CN51"/>
      <c r="CO51"/>
      <c r="CP51"/>
      <c r="CQ51"/>
      <c r="CR51"/>
      <c r="CS51"/>
      <c r="CT51"/>
      <c r="CU51"/>
      <c r="CV51"/>
      <c r="CW51"/>
      <c r="CX51"/>
      <c r="CY51"/>
      <c r="CZ51"/>
      <c r="DA51"/>
      <c r="DB51"/>
      <c r="DC51"/>
      <c r="DD51"/>
      <c r="DE51"/>
      <c r="DF51"/>
      <c r="DG51"/>
      <c r="DH51"/>
      <c r="DI51"/>
      <c r="DJ51"/>
      <c r="DK51"/>
      <c r="DL51"/>
      <c r="DM51"/>
      <c r="DN51"/>
      <c r="DO51"/>
      <c r="DP51"/>
      <c r="DQ51"/>
      <c r="DR51"/>
      <c r="DS51"/>
      <c r="DT51"/>
      <c r="DU51"/>
      <c r="DV51"/>
      <c r="DW51"/>
      <c r="DX51"/>
      <c r="DY51"/>
      <c r="DZ51"/>
      <c r="EA51"/>
      <c r="EB51"/>
      <c r="EC51"/>
      <c r="ED51"/>
      <c r="EE51"/>
      <c r="EF51"/>
      <c r="EG51"/>
      <c r="EH51"/>
      <c r="EI51"/>
      <c r="EJ51"/>
      <c r="EK51"/>
      <c r="EL51"/>
      <c r="EM51"/>
      <c r="EN51"/>
      <c r="EO51"/>
      <c r="EP51"/>
      <c r="EQ51"/>
      <c r="ER51"/>
      <c r="ES51"/>
      <c r="ET51"/>
      <c r="EU51"/>
      <c r="EV51"/>
      <c r="EW51"/>
      <c r="EX51"/>
      <c r="EY51"/>
      <c r="EZ51"/>
      <c r="FA51"/>
      <c r="FB51"/>
      <c r="FC51"/>
      <c r="FD51"/>
      <c r="FE51"/>
      <c r="FF51"/>
      <c r="FG51"/>
      <c r="FH51"/>
      <c r="FI51"/>
      <c r="FJ51"/>
      <c r="FK51"/>
      <c r="FL51"/>
      <c r="FM51"/>
      <c r="FN51"/>
      <c r="FO51"/>
      <c r="FP51"/>
      <c r="FQ51"/>
      <c r="FR51"/>
      <c r="FS51"/>
      <c r="FT51"/>
      <c r="FU51"/>
      <c r="FV51"/>
      <c r="FW51"/>
      <c r="FX51"/>
      <c r="FY51"/>
      <c r="FZ51"/>
      <c r="GA51"/>
      <c r="GB51"/>
      <c r="GC51"/>
      <c r="GD51"/>
      <c r="GE51"/>
      <c r="GF51"/>
      <c r="GG51"/>
      <c r="GH51"/>
      <c r="GI51"/>
      <c r="GJ51"/>
      <c r="GK51"/>
      <c r="GL51"/>
      <c r="GM51"/>
      <c r="GN51"/>
      <c r="GO51"/>
      <c r="GP51"/>
      <c r="GQ51"/>
      <c r="GR51"/>
      <c r="GS51"/>
      <c r="GT51"/>
      <c r="GU51"/>
      <c r="GV51"/>
      <c r="GW51"/>
      <c r="GX51"/>
      <c r="GY51"/>
      <c r="GZ51"/>
      <c r="HA51"/>
      <c r="HB51"/>
      <c r="HC51"/>
      <c r="HD51"/>
      <c r="HE51"/>
      <c r="HF51"/>
      <c r="HG51"/>
      <c r="HH51"/>
      <c r="HI51"/>
      <c r="HJ51"/>
      <c r="HK51"/>
      <c r="HL51"/>
      <c r="HM51"/>
      <c r="HN51"/>
      <c r="HO51"/>
      <c r="HP51"/>
      <c r="HQ51"/>
      <c r="HR51"/>
      <c r="HS51"/>
      <c r="HT51"/>
      <c r="HU51"/>
      <c r="HV51"/>
      <c r="HW51"/>
      <c r="HX51"/>
      <c r="HY51"/>
      <c r="HZ51"/>
      <c r="IA51"/>
      <c r="IB51"/>
      <c r="IC51"/>
      <c r="ID51"/>
      <c r="IE51"/>
      <c r="IF51"/>
      <c r="IG51"/>
      <c r="IH51"/>
      <c r="II51"/>
      <c r="IJ51"/>
      <c r="IK51"/>
      <c r="IL51"/>
      <c r="IM51"/>
      <c r="IN51"/>
      <c r="IO51"/>
      <c r="IP51"/>
      <c r="IQ51"/>
      <c r="IR51"/>
      <c r="IS51"/>
      <c r="IT51"/>
      <c r="IU51"/>
      <c r="IV51"/>
    </row>
    <row r="52" spans="1:256" ht="15" customHeight="1">
      <c r="A52" s="491"/>
      <c r="B52" s="137">
        <v>4</v>
      </c>
      <c r="C52" s="138" t="s">
        <v>264</v>
      </c>
      <c r="D52" s="139"/>
      <c r="E52" s="140"/>
      <c r="F52" s="141">
        <v>2000</v>
      </c>
      <c r="G52" s="142" t="s">
        <v>18</v>
      </c>
      <c r="H52" s="143">
        <v>86.5</v>
      </c>
      <c r="I52" s="144">
        <f>J52-J51</f>
        <v>38</v>
      </c>
      <c r="J52" s="145">
        <v>138</v>
      </c>
      <c r="K52" s="146" t="s">
        <v>18</v>
      </c>
      <c r="L52" s="147" t="s">
        <v>265</v>
      </c>
      <c r="M52" s="148"/>
      <c r="N52" s="171"/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  <c r="CG52"/>
      <c r="CH52"/>
      <c r="CI52"/>
      <c r="CJ52"/>
      <c r="CK52"/>
      <c r="CL52"/>
      <c r="CM52"/>
      <c r="CN52"/>
      <c r="CO52"/>
      <c r="CP52"/>
      <c r="CQ52"/>
      <c r="CR52"/>
      <c r="CS52"/>
      <c r="CT52"/>
      <c r="CU52"/>
      <c r="CV52"/>
      <c r="CW52"/>
      <c r="CX52"/>
      <c r="CY52"/>
      <c r="CZ52"/>
      <c r="DA52"/>
      <c r="DB52"/>
      <c r="DC52"/>
      <c r="DD52"/>
      <c r="DE52"/>
      <c r="DF52"/>
      <c r="DG52"/>
      <c r="DH52"/>
      <c r="DI52"/>
      <c r="DJ52"/>
      <c r="DK52"/>
      <c r="DL52"/>
      <c r="DM52"/>
      <c r="DN52"/>
      <c r="DO52"/>
      <c r="DP52"/>
      <c r="DQ52"/>
      <c r="DR52"/>
      <c r="DS52"/>
      <c r="DT52"/>
      <c r="DU52"/>
      <c r="DV52"/>
      <c r="DW52"/>
      <c r="DX52"/>
      <c r="DY52"/>
      <c r="DZ52"/>
      <c r="EA52"/>
      <c r="EB52"/>
      <c r="EC52"/>
      <c r="ED52"/>
      <c r="EE52"/>
      <c r="EF52"/>
      <c r="EG52"/>
      <c r="EH52"/>
      <c r="EI52"/>
      <c r="EJ52"/>
      <c r="EK52"/>
      <c r="EL52"/>
      <c r="EM52"/>
      <c r="EN52"/>
      <c r="EO52"/>
      <c r="EP52"/>
      <c r="EQ52"/>
      <c r="ER52"/>
      <c r="ES52"/>
      <c r="ET52"/>
      <c r="EU52"/>
      <c r="EV52"/>
      <c r="EW52"/>
      <c r="EX52"/>
      <c r="EY52"/>
      <c r="EZ52"/>
      <c r="FA52"/>
      <c r="FB52"/>
      <c r="FC52"/>
      <c r="FD52"/>
      <c r="FE52"/>
      <c r="FF52"/>
      <c r="FG52"/>
      <c r="FH52"/>
      <c r="FI52"/>
      <c r="FJ52"/>
      <c r="FK52"/>
      <c r="FL52"/>
      <c r="FM52"/>
      <c r="FN52"/>
      <c r="FO52"/>
      <c r="FP52"/>
      <c r="FQ52"/>
      <c r="FR52"/>
      <c r="FS52"/>
      <c r="FT52"/>
      <c r="FU52"/>
      <c r="FV52"/>
      <c r="FW52"/>
      <c r="FX52"/>
      <c r="FY52"/>
      <c r="FZ52"/>
      <c r="GA52"/>
      <c r="GB52"/>
      <c r="GC52"/>
      <c r="GD52"/>
      <c r="GE52"/>
      <c r="GF52"/>
      <c r="GG52"/>
      <c r="GH52"/>
      <c r="GI52"/>
      <c r="GJ52"/>
      <c r="GK52"/>
      <c r="GL52"/>
      <c r="GM52"/>
      <c r="GN52"/>
      <c r="GO52"/>
      <c r="GP52"/>
      <c r="GQ52"/>
      <c r="GR52"/>
      <c r="GS52"/>
      <c r="GT52"/>
      <c r="GU52"/>
      <c r="GV52"/>
      <c r="GW52"/>
      <c r="GX52"/>
      <c r="GY52"/>
      <c r="GZ52"/>
      <c r="HA52"/>
      <c r="HB52"/>
      <c r="HC52"/>
      <c r="HD52"/>
      <c r="HE52"/>
      <c r="HF52"/>
      <c r="HG52"/>
      <c r="HH52"/>
      <c r="HI52"/>
      <c r="HJ52"/>
      <c r="HK52"/>
      <c r="HL52"/>
      <c r="HM52"/>
      <c r="HN52"/>
      <c r="HO52"/>
      <c r="HP52"/>
      <c r="HQ52"/>
      <c r="HR52"/>
      <c r="HS52"/>
      <c r="HT52"/>
      <c r="HU52"/>
      <c r="HV52"/>
      <c r="HW52"/>
      <c r="HX52"/>
      <c r="HY52"/>
      <c r="HZ52"/>
      <c r="IA52"/>
      <c r="IB52"/>
      <c r="IC52"/>
      <c r="ID52"/>
      <c r="IE52"/>
      <c r="IF52"/>
      <c r="IG52"/>
      <c r="IH52"/>
      <c r="II52"/>
      <c r="IJ52"/>
      <c r="IK52"/>
      <c r="IL52"/>
      <c r="IM52"/>
      <c r="IN52"/>
      <c r="IO52"/>
      <c r="IP52"/>
      <c r="IQ52"/>
      <c r="IR52"/>
      <c r="IS52"/>
      <c r="IT52"/>
      <c r="IU52"/>
      <c r="IV52"/>
    </row>
    <row r="53" spans="1:256" ht="18" customHeight="1">
      <c r="C53" s="150"/>
      <c r="D53" s="150"/>
      <c r="E53" s="150"/>
      <c r="F53" s="151"/>
      <c r="G53" s="152" t="s">
        <v>133</v>
      </c>
      <c r="H53" s="153">
        <f>H49+H50+H51+H52</f>
        <v>383.5</v>
      </c>
      <c r="I53" s="111"/>
      <c r="J53" s="154">
        <f>J52</f>
        <v>138</v>
      </c>
      <c r="K53" s="155"/>
      <c r="L53" s="111"/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  <c r="CG53"/>
      <c r="CH53"/>
      <c r="CI53"/>
      <c r="CJ53"/>
      <c r="CK53"/>
      <c r="CL53"/>
      <c r="CM53"/>
      <c r="CN53"/>
      <c r="CO53"/>
      <c r="CP53"/>
      <c r="CQ53"/>
      <c r="CR53"/>
      <c r="CS53"/>
      <c r="CT53"/>
      <c r="CU53"/>
      <c r="CV53"/>
      <c r="CW53"/>
      <c r="CX53"/>
      <c r="CY53"/>
      <c r="CZ53"/>
      <c r="DA53"/>
      <c r="DB53"/>
      <c r="DC53"/>
      <c r="DD53"/>
      <c r="DE53"/>
      <c r="DF53"/>
      <c r="DG53"/>
      <c r="DH53"/>
      <c r="DI53"/>
      <c r="DJ53"/>
      <c r="DK53"/>
      <c r="DL53"/>
      <c r="DM53"/>
      <c r="DN53"/>
      <c r="DO53"/>
      <c r="DP53"/>
      <c r="DQ53"/>
      <c r="DR53"/>
      <c r="DS53"/>
      <c r="DT53"/>
      <c r="DU53"/>
      <c r="DV53"/>
      <c r="DW53"/>
      <c r="DX53"/>
      <c r="DY53"/>
      <c r="DZ53"/>
      <c r="EA53"/>
      <c r="EB53"/>
      <c r="EC53"/>
      <c r="ED53"/>
      <c r="EE53"/>
      <c r="EF53"/>
      <c r="EG53"/>
      <c r="EH53"/>
      <c r="EI53"/>
      <c r="EJ53"/>
      <c r="EK53"/>
      <c r="EL53"/>
      <c r="EM53"/>
      <c r="EN53"/>
      <c r="EO53"/>
      <c r="EP53"/>
      <c r="EQ53"/>
      <c r="ER53"/>
      <c r="ES53"/>
      <c r="ET53"/>
      <c r="EU53"/>
      <c r="EV53"/>
      <c r="EW53"/>
      <c r="EX53"/>
      <c r="EY53"/>
      <c r="EZ53"/>
      <c r="FA53"/>
      <c r="FB53"/>
      <c r="FC53"/>
      <c r="FD53"/>
      <c r="FE53"/>
      <c r="FF53"/>
      <c r="FG53"/>
      <c r="FH53"/>
      <c r="FI53"/>
      <c r="FJ53"/>
      <c r="FK53"/>
      <c r="FL53"/>
      <c r="FM53"/>
      <c r="FN53"/>
      <c r="FO53"/>
      <c r="FP53"/>
      <c r="FQ53"/>
      <c r="FR53"/>
      <c r="FS53"/>
      <c r="FT53"/>
      <c r="FU53"/>
      <c r="FV53"/>
      <c r="FW53"/>
      <c r="FX53"/>
      <c r="FY53"/>
      <c r="FZ53"/>
      <c r="GA53"/>
      <c r="GB53"/>
      <c r="GC53"/>
      <c r="GD53"/>
      <c r="GE53"/>
      <c r="GF53"/>
      <c r="GG53"/>
      <c r="GH53"/>
      <c r="GI53"/>
      <c r="GJ53"/>
      <c r="GK53"/>
      <c r="GL53"/>
      <c r="GM53"/>
      <c r="GN53"/>
      <c r="GO53"/>
      <c r="GP53"/>
      <c r="GQ53"/>
      <c r="GR53"/>
      <c r="GS53"/>
      <c r="GT53"/>
      <c r="GU53"/>
      <c r="GV53"/>
      <c r="GW53"/>
      <c r="GX53"/>
      <c r="GY53"/>
      <c r="GZ53"/>
      <c r="HA53"/>
      <c r="HB53"/>
      <c r="HC53"/>
      <c r="HD53"/>
      <c r="HE53"/>
      <c r="HF53"/>
      <c r="HG53"/>
      <c r="HH53"/>
      <c r="HI53"/>
      <c r="HJ53"/>
      <c r="HK53"/>
      <c r="HL53"/>
      <c r="HM53"/>
      <c r="HN53"/>
      <c r="HO53"/>
      <c r="HP53"/>
      <c r="HQ53"/>
      <c r="HR53"/>
      <c r="HS53"/>
      <c r="HT53"/>
      <c r="HU53"/>
      <c r="HV53"/>
      <c r="HW53"/>
      <c r="HX53"/>
      <c r="HY53"/>
      <c r="HZ53"/>
      <c r="IA53"/>
      <c r="IB53"/>
      <c r="IC53"/>
      <c r="ID53"/>
      <c r="IE53"/>
      <c r="IF53"/>
      <c r="IG53"/>
      <c r="IH53"/>
      <c r="II53"/>
      <c r="IJ53"/>
      <c r="IK53"/>
      <c r="IL53"/>
      <c r="IM53"/>
      <c r="IN53"/>
      <c r="IO53"/>
      <c r="IP53"/>
      <c r="IQ53"/>
      <c r="IR53"/>
      <c r="IS53"/>
      <c r="IT53"/>
      <c r="IU53"/>
      <c r="IV53"/>
    </row>
    <row r="54" spans="1:256" ht="15" customHeight="1">
      <c r="A54" s="107" t="s">
        <v>134</v>
      </c>
      <c r="B54" s="108"/>
      <c r="C54" s="156" t="s">
        <v>85</v>
      </c>
      <c r="D54" s="110"/>
      <c r="E54" s="110"/>
      <c r="F54" s="111"/>
      <c r="G54" s="111"/>
      <c r="H54" s="111"/>
      <c r="I54" s="111"/>
      <c r="J54" s="111"/>
      <c r="K54" s="111"/>
      <c r="L54" s="111"/>
      <c r="M54" s="91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  <c r="CT54"/>
      <c r="CU54"/>
      <c r="CV54"/>
      <c r="CW54"/>
      <c r="CX54"/>
      <c r="CY54"/>
      <c r="CZ54"/>
      <c r="DA54"/>
      <c r="DB54"/>
      <c r="DC54"/>
      <c r="DD54"/>
      <c r="DE54"/>
      <c r="DF54"/>
      <c r="DG54"/>
      <c r="DH54"/>
      <c r="DI54"/>
      <c r="DJ54"/>
      <c r="DK54"/>
      <c r="DL54"/>
      <c r="DM54"/>
      <c r="DN54"/>
      <c r="DO54"/>
      <c r="DP54"/>
      <c r="DQ54"/>
      <c r="DR54"/>
      <c r="DS54"/>
      <c r="DT54"/>
      <c r="DU54"/>
      <c r="DV54"/>
      <c r="DW54"/>
      <c r="DX54"/>
      <c r="DY54"/>
      <c r="DZ54"/>
      <c r="EA54"/>
      <c r="EB54"/>
      <c r="EC54"/>
      <c r="ED54"/>
      <c r="EE54"/>
      <c r="EF54"/>
      <c r="EG54"/>
      <c r="EH54"/>
      <c r="EI54"/>
      <c r="EJ54"/>
      <c r="EK54"/>
      <c r="EL54"/>
      <c r="EM54"/>
      <c r="EN54"/>
      <c r="EO54"/>
      <c r="EP54"/>
      <c r="EQ54"/>
      <c r="ER54"/>
      <c r="ES54"/>
      <c r="ET54"/>
      <c r="EU54"/>
      <c r="EV54"/>
      <c r="EW54"/>
      <c r="EX54"/>
      <c r="EY54"/>
      <c r="EZ54"/>
      <c r="FA54"/>
      <c r="FB54"/>
      <c r="FC54"/>
      <c r="FD54"/>
      <c r="FE54"/>
      <c r="FF54"/>
      <c r="FG54"/>
      <c r="FH54"/>
      <c r="FI54"/>
      <c r="FJ54"/>
      <c r="FK54"/>
      <c r="FL54"/>
      <c r="FM54"/>
      <c r="FN54"/>
      <c r="FO54"/>
      <c r="FP54"/>
      <c r="FQ54"/>
      <c r="FR54"/>
      <c r="FS54"/>
      <c r="FT54"/>
      <c r="FU54"/>
      <c r="FV54"/>
      <c r="FW54"/>
      <c r="FX54"/>
      <c r="FY54"/>
      <c r="FZ54"/>
      <c r="GA54"/>
      <c r="GB54"/>
      <c r="GC54"/>
      <c r="GD54"/>
      <c r="GE54"/>
      <c r="GF54"/>
      <c r="GG54"/>
      <c r="GH54"/>
      <c r="GI54"/>
      <c r="GJ54"/>
      <c r="GK54"/>
      <c r="GL54"/>
      <c r="GM54"/>
      <c r="GN54"/>
      <c r="GO54"/>
      <c r="GP54"/>
      <c r="GQ54"/>
      <c r="GR54"/>
      <c r="GS54"/>
      <c r="GT54"/>
      <c r="GU54"/>
      <c r="GV54"/>
      <c r="GW54"/>
      <c r="GX54"/>
      <c r="GY54"/>
      <c r="GZ54"/>
      <c r="HA54"/>
      <c r="HB54"/>
      <c r="HC54"/>
      <c r="HD54"/>
      <c r="HE54"/>
      <c r="HF54"/>
      <c r="HG54"/>
      <c r="HH54"/>
      <c r="HI54"/>
      <c r="HJ54"/>
      <c r="HK54"/>
      <c r="HL54"/>
      <c r="HM54"/>
      <c r="HN54"/>
      <c r="HO54"/>
      <c r="HP54"/>
      <c r="HQ54"/>
      <c r="HR54"/>
      <c r="HS54"/>
      <c r="HT54"/>
      <c r="HU54"/>
      <c r="HV54"/>
      <c r="HW54"/>
      <c r="HX54"/>
      <c r="HY54"/>
      <c r="HZ54"/>
      <c r="IA54"/>
      <c r="IB54"/>
      <c r="IC54"/>
      <c r="ID54"/>
      <c r="IE54"/>
      <c r="IF54"/>
      <c r="IG54"/>
      <c r="IH54"/>
      <c r="II54"/>
      <c r="IJ54"/>
      <c r="IK54"/>
      <c r="IL54"/>
      <c r="IM54"/>
      <c r="IN54"/>
      <c r="IO54"/>
      <c r="IP54"/>
      <c r="IQ54"/>
      <c r="IR54"/>
      <c r="IS54"/>
      <c r="IT54"/>
      <c r="IU54"/>
      <c r="IV54"/>
    </row>
    <row r="55" spans="1:256" ht="26.25" customHeight="1">
      <c r="A55" s="112" t="s">
        <v>21</v>
      </c>
      <c r="B55" s="113" t="s">
        <v>52</v>
      </c>
      <c r="C55" s="492" t="s">
        <v>22</v>
      </c>
      <c r="D55" s="492"/>
      <c r="E55" s="492"/>
      <c r="F55" s="158" t="s">
        <v>23</v>
      </c>
      <c r="G55" s="158" t="s">
        <v>24</v>
      </c>
      <c r="H55" s="158" t="s">
        <v>55</v>
      </c>
      <c r="I55" s="158" t="s">
        <v>56</v>
      </c>
      <c r="J55" s="158" t="s">
        <v>132</v>
      </c>
      <c r="K55" s="158" t="s">
        <v>29</v>
      </c>
      <c r="L55" s="493" t="s">
        <v>31</v>
      </c>
      <c r="M55" s="493"/>
      <c r="N55" s="493"/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  <c r="CG55"/>
      <c r="CH55"/>
      <c r="CI55"/>
      <c r="CJ55"/>
      <c r="CK55"/>
      <c r="CL55"/>
      <c r="CM55"/>
      <c r="CN55"/>
      <c r="CO55"/>
      <c r="CP55"/>
      <c r="CQ55"/>
      <c r="CR55"/>
      <c r="CS55"/>
      <c r="CT55"/>
      <c r="CU55"/>
      <c r="CV55"/>
      <c r="CW55"/>
      <c r="CX55"/>
      <c r="CY55"/>
      <c r="CZ55"/>
      <c r="DA55"/>
      <c r="DB55"/>
      <c r="DC55"/>
      <c r="DD55"/>
      <c r="DE55"/>
      <c r="DF55"/>
      <c r="DG55"/>
      <c r="DH55"/>
      <c r="DI55"/>
      <c r="DJ55"/>
      <c r="DK55"/>
      <c r="DL55"/>
      <c r="DM55"/>
      <c r="DN55"/>
      <c r="DO55"/>
      <c r="DP55"/>
      <c r="DQ55"/>
      <c r="DR55"/>
      <c r="DS55"/>
      <c r="DT55"/>
      <c r="DU55"/>
      <c r="DV55"/>
      <c r="DW55"/>
      <c r="DX55"/>
      <c r="DY55"/>
      <c r="DZ55"/>
      <c r="EA55"/>
      <c r="EB55"/>
      <c r="EC55"/>
      <c r="ED55"/>
      <c r="EE55"/>
      <c r="EF55"/>
      <c r="EG55"/>
      <c r="EH55"/>
      <c r="EI55"/>
      <c r="EJ55"/>
      <c r="EK55"/>
      <c r="EL55"/>
      <c r="EM55"/>
      <c r="EN55"/>
      <c r="EO55"/>
      <c r="EP55"/>
      <c r="EQ55"/>
      <c r="ER55"/>
      <c r="ES55"/>
      <c r="ET55"/>
      <c r="EU55"/>
      <c r="EV55"/>
      <c r="EW55"/>
      <c r="EX55"/>
      <c r="EY55"/>
      <c r="EZ55"/>
      <c r="FA55"/>
      <c r="FB55"/>
      <c r="FC55"/>
      <c r="FD55"/>
      <c r="FE55"/>
      <c r="FF55"/>
      <c r="FG55"/>
      <c r="FH55"/>
      <c r="FI55"/>
      <c r="FJ55"/>
      <c r="FK55"/>
      <c r="FL55"/>
      <c r="FM55"/>
      <c r="FN55"/>
      <c r="FO55"/>
      <c r="FP55"/>
      <c r="FQ55"/>
      <c r="FR55"/>
      <c r="FS55"/>
      <c r="FT55"/>
      <c r="FU55"/>
      <c r="FV55"/>
      <c r="FW55"/>
      <c r="FX55"/>
      <c r="FY55"/>
      <c r="FZ55"/>
      <c r="GA55"/>
      <c r="GB55"/>
      <c r="GC55"/>
      <c r="GD55"/>
      <c r="GE55"/>
      <c r="GF55"/>
      <c r="GG55"/>
      <c r="GH55"/>
      <c r="GI55"/>
      <c r="GJ55"/>
      <c r="GK55"/>
      <c r="GL55"/>
      <c r="GM55"/>
      <c r="GN55"/>
      <c r="GO55"/>
      <c r="GP55"/>
      <c r="GQ55"/>
      <c r="GR55"/>
      <c r="GS55"/>
      <c r="GT55"/>
      <c r="GU55"/>
      <c r="GV55"/>
      <c r="GW55"/>
      <c r="GX55"/>
      <c r="GY55"/>
      <c r="GZ55"/>
      <c r="HA55"/>
      <c r="HB55"/>
      <c r="HC55"/>
      <c r="HD55"/>
      <c r="HE55"/>
      <c r="HF55"/>
      <c r="HG55"/>
      <c r="HH55"/>
      <c r="HI55"/>
      <c r="HJ55"/>
      <c r="HK55"/>
      <c r="HL55"/>
      <c r="HM55"/>
      <c r="HN55"/>
      <c r="HO55"/>
      <c r="HP55"/>
      <c r="HQ55"/>
      <c r="HR55"/>
      <c r="HS55"/>
      <c r="HT55"/>
      <c r="HU55"/>
      <c r="HV55"/>
      <c r="HW55"/>
      <c r="HX55"/>
      <c r="HY55"/>
      <c r="HZ55"/>
      <c r="IA55"/>
      <c r="IB55"/>
      <c r="IC55"/>
      <c r="ID55"/>
      <c r="IE55"/>
      <c r="IF55"/>
      <c r="IG55"/>
      <c r="IH55"/>
      <c r="II55"/>
      <c r="IJ55"/>
      <c r="IK55"/>
      <c r="IL55"/>
      <c r="IM55"/>
      <c r="IN55"/>
      <c r="IO55"/>
      <c r="IP55"/>
      <c r="IQ55"/>
      <c r="IR55"/>
      <c r="IS55"/>
      <c r="IT55"/>
      <c r="IU55"/>
      <c r="IV55"/>
    </row>
    <row r="56" spans="1:256" ht="15" customHeight="1">
      <c r="A56" s="491">
        <v>6</v>
      </c>
      <c r="B56" s="115">
        <v>1</v>
      </c>
      <c r="C56" s="116" t="s">
        <v>617</v>
      </c>
      <c r="D56" s="117"/>
      <c r="E56" s="117"/>
      <c r="F56" s="118">
        <v>1991</v>
      </c>
      <c r="G56" s="129" t="s">
        <v>19</v>
      </c>
      <c r="H56" s="160">
        <v>121.55</v>
      </c>
      <c r="I56" s="120">
        <f>J56</f>
        <v>33</v>
      </c>
      <c r="J56" s="120">
        <v>33</v>
      </c>
      <c r="K56" s="182" t="s">
        <v>636</v>
      </c>
      <c r="L56" s="123" t="s">
        <v>201</v>
      </c>
      <c r="M56" s="124"/>
      <c r="N56" s="162"/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  <c r="CG56"/>
      <c r="CH56"/>
      <c r="CI56"/>
      <c r="CJ56"/>
      <c r="CK56"/>
      <c r="CL56"/>
      <c r="CM56"/>
      <c r="CN56"/>
      <c r="CO56"/>
      <c r="CP56"/>
      <c r="CQ56"/>
      <c r="CR56"/>
      <c r="CS56"/>
      <c r="CT56"/>
      <c r="CU56"/>
      <c r="CV56"/>
      <c r="CW56"/>
      <c r="CX56"/>
      <c r="CY56"/>
      <c r="CZ56"/>
      <c r="DA56"/>
      <c r="DB56"/>
      <c r="DC56"/>
      <c r="DD56"/>
      <c r="DE56"/>
      <c r="DF56"/>
      <c r="DG56"/>
      <c r="DH56"/>
      <c r="DI56"/>
      <c r="DJ56"/>
      <c r="DK56"/>
      <c r="DL56"/>
      <c r="DM56"/>
      <c r="DN56"/>
      <c r="DO56"/>
      <c r="DP56"/>
      <c r="DQ56"/>
      <c r="DR56"/>
      <c r="DS56"/>
      <c r="DT56"/>
      <c r="DU56"/>
      <c r="DV56"/>
      <c r="DW56"/>
      <c r="DX56"/>
      <c r="DY56"/>
      <c r="DZ56"/>
      <c r="EA56"/>
      <c r="EB56"/>
      <c r="EC56"/>
      <c r="ED56"/>
      <c r="EE56"/>
      <c r="EF56"/>
      <c r="EG56"/>
      <c r="EH56"/>
      <c r="EI56"/>
      <c r="EJ56"/>
      <c r="EK56"/>
      <c r="EL56"/>
      <c r="EM56"/>
      <c r="EN56"/>
      <c r="EO56"/>
      <c r="EP56"/>
      <c r="EQ56"/>
      <c r="ER56"/>
      <c r="ES56"/>
      <c r="ET56"/>
      <c r="EU56"/>
      <c r="EV56"/>
      <c r="EW56"/>
      <c r="EX56"/>
      <c r="EY56"/>
      <c r="EZ56"/>
      <c r="FA56"/>
      <c r="FB56"/>
      <c r="FC56"/>
      <c r="FD56"/>
      <c r="FE56"/>
      <c r="FF56"/>
      <c r="FG56"/>
      <c r="FH56"/>
      <c r="FI56"/>
      <c r="FJ56"/>
      <c r="FK56"/>
      <c r="FL56"/>
      <c r="FM56"/>
      <c r="FN56"/>
      <c r="FO56"/>
      <c r="FP56"/>
      <c r="FQ56"/>
      <c r="FR56"/>
      <c r="FS56"/>
      <c r="FT56"/>
      <c r="FU56"/>
      <c r="FV56"/>
      <c r="FW56"/>
      <c r="FX56"/>
      <c r="FY56"/>
      <c r="FZ56"/>
      <c r="GA56"/>
      <c r="GB56"/>
      <c r="GC56"/>
      <c r="GD56"/>
      <c r="GE56"/>
      <c r="GF56"/>
      <c r="GG56"/>
      <c r="GH56"/>
      <c r="GI56"/>
      <c r="GJ56"/>
      <c r="GK56"/>
      <c r="GL56"/>
      <c r="GM56"/>
      <c r="GN56"/>
      <c r="GO56"/>
      <c r="GP56"/>
      <c r="GQ56"/>
      <c r="GR56"/>
      <c r="GS56"/>
      <c r="GT56"/>
      <c r="GU56"/>
      <c r="GV56"/>
      <c r="GW56"/>
      <c r="GX56"/>
      <c r="GY56"/>
      <c r="GZ56"/>
      <c r="HA56"/>
      <c r="HB56"/>
      <c r="HC56"/>
      <c r="HD56"/>
      <c r="HE56"/>
      <c r="HF56"/>
      <c r="HG56"/>
      <c r="HH56"/>
      <c r="HI56"/>
      <c r="HJ56"/>
      <c r="HK56"/>
      <c r="HL56"/>
      <c r="HM56"/>
      <c r="HN56"/>
      <c r="HO56"/>
      <c r="HP56"/>
      <c r="HQ56"/>
      <c r="HR56"/>
      <c r="HS56"/>
      <c r="HT56"/>
      <c r="HU56"/>
      <c r="HV56"/>
      <c r="HW56"/>
      <c r="HX56"/>
      <c r="HY56"/>
      <c r="HZ56"/>
      <c r="IA56"/>
      <c r="IB56"/>
      <c r="IC56"/>
      <c r="ID56"/>
      <c r="IE56"/>
      <c r="IF56"/>
      <c r="IG56"/>
      <c r="IH56"/>
      <c r="II56"/>
      <c r="IJ56"/>
      <c r="IK56"/>
      <c r="IL56"/>
      <c r="IM56"/>
      <c r="IN56"/>
      <c r="IO56"/>
      <c r="IP56"/>
      <c r="IQ56"/>
      <c r="IR56"/>
      <c r="IS56"/>
      <c r="IT56"/>
      <c r="IU56"/>
      <c r="IV56"/>
    </row>
    <row r="57" spans="1:256" ht="15" customHeight="1">
      <c r="A57" s="491"/>
      <c r="B57" s="118">
        <v>2</v>
      </c>
      <c r="C57" s="126" t="s">
        <v>553</v>
      </c>
      <c r="D57" s="127"/>
      <c r="E57" s="127"/>
      <c r="F57" s="128">
        <v>1990</v>
      </c>
      <c r="G57" s="129" t="s">
        <v>17</v>
      </c>
      <c r="H57" s="163">
        <v>96.25</v>
      </c>
      <c r="I57" s="118">
        <f>J57-J56</f>
        <v>33</v>
      </c>
      <c r="J57" s="118">
        <v>66</v>
      </c>
      <c r="K57" s="183" t="s">
        <v>18</v>
      </c>
      <c r="L57" s="132" t="s">
        <v>201</v>
      </c>
      <c r="M57" s="124"/>
      <c r="N57" s="162"/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  <c r="CG57"/>
      <c r="CH57"/>
      <c r="CI57"/>
      <c r="CJ57"/>
      <c r="CK57"/>
      <c r="CL57"/>
      <c r="CM57"/>
      <c r="CN57"/>
      <c r="CO57"/>
      <c r="CP57"/>
      <c r="CQ57"/>
      <c r="CR57"/>
      <c r="CS57"/>
      <c r="CT57"/>
      <c r="CU57"/>
      <c r="CV57"/>
      <c r="CW57"/>
      <c r="CX57"/>
      <c r="CY57"/>
      <c r="CZ57"/>
      <c r="DA57"/>
      <c r="DB57"/>
      <c r="DC57"/>
      <c r="DD57"/>
      <c r="DE57"/>
      <c r="DF57"/>
      <c r="DG57"/>
      <c r="DH57"/>
      <c r="DI57"/>
      <c r="DJ57"/>
      <c r="DK57"/>
      <c r="DL57"/>
      <c r="DM57"/>
      <c r="DN57"/>
      <c r="DO57"/>
      <c r="DP57"/>
      <c r="DQ57"/>
      <c r="DR57"/>
      <c r="DS57"/>
      <c r="DT57"/>
      <c r="DU57"/>
      <c r="DV57"/>
      <c r="DW57"/>
      <c r="DX57"/>
      <c r="DY57"/>
      <c r="DZ57"/>
      <c r="EA57"/>
      <c r="EB57"/>
      <c r="EC57"/>
      <c r="ED57"/>
      <c r="EE57"/>
      <c r="EF57"/>
      <c r="EG57"/>
      <c r="EH57"/>
      <c r="EI57"/>
      <c r="EJ57"/>
      <c r="EK57"/>
      <c r="EL57"/>
      <c r="EM57"/>
      <c r="EN57"/>
      <c r="EO57"/>
      <c r="EP57"/>
      <c r="EQ57"/>
      <c r="ER57"/>
      <c r="ES57"/>
      <c r="ET57"/>
      <c r="EU57"/>
      <c r="EV57"/>
      <c r="EW57"/>
      <c r="EX57"/>
      <c r="EY57"/>
      <c r="EZ57"/>
      <c r="FA57"/>
      <c r="FB57"/>
      <c r="FC57"/>
      <c r="FD57"/>
      <c r="FE57"/>
      <c r="FF57"/>
      <c r="FG57"/>
      <c r="FH57"/>
      <c r="FI57"/>
      <c r="FJ57"/>
      <c r="FK57"/>
      <c r="FL57"/>
      <c r="FM57"/>
      <c r="FN57"/>
      <c r="FO57"/>
      <c r="FP57"/>
      <c r="FQ57"/>
      <c r="FR57"/>
      <c r="FS57"/>
      <c r="FT57"/>
      <c r="FU57"/>
      <c r="FV57"/>
      <c r="FW57"/>
      <c r="FX57"/>
      <c r="FY57"/>
      <c r="FZ57"/>
      <c r="GA57"/>
      <c r="GB57"/>
      <c r="GC57"/>
      <c r="GD57"/>
      <c r="GE57"/>
      <c r="GF57"/>
      <c r="GG57"/>
      <c r="GH57"/>
      <c r="GI57"/>
      <c r="GJ57"/>
      <c r="GK57"/>
      <c r="GL57"/>
      <c r="GM57"/>
      <c r="GN57"/>
      <c r="GO57"/>
      <c r="GP57"/>
      <c r="GQ57"/>
      <c r="GR57"/>
      <c r="GS57"/>
      <c r="GT57"/>
      <c r="GU57"/>
      <c r="GV57"/>
      <c r="GW57"/>
      <c r="GX57"/>
      <c r="GY57"/>
      <c r="GZ57"/>
      <c r="HA57"/>
      <c r="HB57"/>
      <c r="HC57"/>
      <c r="HD57"/>
      <c r="HE57"/>
      <c r="HF57"/>
      <c r="HG57"/>
      <c r="HH57"/>
      <c r="HI57"/>
      <c r="HJ57"/>
      <c r="HK57"/>
      <c r="HL57"/>
      <c r="HM57"/>
      <c r="HN57"/>
      <c r="HO57"/>
      <c r="HP57"/>
      <c r="HQ57"/>
      <c r="HR57"/>
      <c r="HS57"/>
      <c r="HT57"/>
      <c r="HU57"/>
      <c r="HV57"/>
      <c r="HW57"/>
      <c r="HX57"/>
      <c r="HY57"/>
      <c r="HZ57"/>
      <c r="IA57"/>
      <c r="IB57"/>
      <c r="IC57"/>
      <c r="ID57"/>
      <c r="IE57"/>
      <c r="IF57"/>
      <c r="IG57"/>
      <c r="IH57"/>
      <c r="II57"/>
      <c r="IJ57"/>
      <c r="IK57"/>
      <c r="IL57"/>
      <c r="IM57"/>
      <c r="IN57"/>
      <c r="IO57"/>
      <c r="IP57"/>
      <c r="IQ57"/>
      <c r="IR57"/>
      <c r="IS57"/>
      <c r="IT57"/>
      <c r="IU57"/>
      <c r="IV57"/>
    </row>
    <row r="58" spans="1:256" ht="15" customHeight="1">
      <c r="A58" s="491"/>
      <c r="B58" s="118">
        <v>3</v>
      </c>
      <c r="C58" s="126" t="s">
        <v>551</v>
      </c>
      <c r="D58" s="127"/>
      <c r="E58" s="127"/>
      <c r="F58" s="128">
        <v>1997</v>
      </c>
      <c r="G58" s="129" t="s">
        <v>18</v>
      </c>
      <c r="H58" s="160">
        <v>84.65</v>
      </c>
      <c r="I58" s="133">
        <f>J58-J57</f>
        <v>34</v>
      </c>
      <c r="J58" s="133">
        <v>100</v>
      </c>
      <c r="K58" s="122" t="s">
        <v>18</v>
      </c>
      <c r="L58" s="184" t="s">
        <v>552</v>
      </c>
      <c r="M58" s="124"/>
      <c r="N58" s="162"/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  <c r="CG58"/>
      <c r="CH58"/>
      <c r="CI58"/>
      <c r="CJ58"/>
      <c r="CK58"/>
      <c r="CL58"/>
      <c r="CM58"/>
      <c r="CN58"/>
      <c r="CO58"/>
      <c r="CP58"/>
      <c r="CQ58"/>
      <c r="CR58"/>
      <c r="CS58"/>
      <c r="CT58"/>
      <c r="CU58"/>
      <c r="CV58"/>
      <c r="CW58"/>
      <c r="CX58"/>
      <c r="CY58"/>
      <c r="CZ58"/>
      <c r="DA58"/>
      <c r="DB58"/>
      <c r="DC58"/>
      <c r="DD58"/>
      <c r="DE58"/>
      <c r="DF58"/>
      <c r="DG58"/>
      <c r="DH58"/>
      <c r="DI58"/>
      <c r="DJ58"/>
      <c r="DK58"/>
      <c r="DL58"/>
      <c r="DM58"/>
      <c r="DN58"/>
      <c r="DO58"/>
      <c r="DP58"/>
      <c r="DQ58"/>
      <c r="DR58"/>
      <c r="DS58"/>
      <c r="DT58"/>
      <c r="DU58"/>
      <c r="DV58"/>
      <c r="DW58"/>
      <c r="DX58"/>
      <c r="DY58"/>
      <c r="DZ58"/>
      <c r="EA58"/>
      <c r="EB58"/>
      <c r="EC58"/>
      <c r="ED58"/>
      <c r="EE58"/>
      <c r="EF58"/>
      <c r="EG58"/>
      <c r="EH58"/>
      <c r="EI58"/>
      <c r="EJ58"/>
      <c r="EK58"/>
      <c r="EL58"/>
      <c r="EM58"/>
      <c r="EN58"/>
      <c r="EO58"/>
      <c r="EP58"/>
      <c r="EQ58"/>
      <c r="ER58"/>
      <c r="ES58"/>
      <c r="ET58"/>
      <c r="EU58"/>
      <c r="EV58"/>
      <c r="EW58"/>
      <c r="EX58"/>
      <c r="EY58"/>
      <c r="EZ58"/>
      <c r="FA58"/>
      <c r="FB58"/>
      <c r="FC58"/>
      <c r="FD58"/>
      <c r="FE58"/>
      <c r="FF58"/>
      <c r="FG58"/>
      <c r="FH58"/>
      <c r="FI58"/>
      <c r="FJ58"/>
      <c r="FK58"/>
      <c r="FL58"/>
      <c r="FM58"/>
      <c r="FN58"/>
      <c r="FO58"/>
      <c r="FP58"/>
      <c r="FQ58"/>
      <c r="FR58"/>
      <c r="FS58"/>
      <c r="FT58"/>
      <c r="FU58"/>
      <c r="FV58"/>
      <c r="FW58"/>
      <c r="FX58"/>
      <c r="FY58"/>
      <c r="FZ58"/>
      <c r="GA58"/>
      <c r="GB58"/>
      <c r="GC58"/>
      <c r="GD58"/>
      <c r="GE58"/>
      <c r="GF58"/>
      <c r="GG58"/>
      <c r="GH58"/>
      <c r="GI58"/>
      <c r="GJ58"/>
      <c r="GK58"/>
      <c r="GL58"/>
      <c r="GM58"/>
      <c r="GN58"/>
      <c r="GO58"/>
      <c r="GP58"/>
      <c r="GQ58"/>
      <c r="GR58"/>
      <c r="GS58"/>
      <c r="GT58"/>
      <c r="GU58"/>
      <c r="GV58"/>
      <c r="GW58"/>
      <c r="GX58"/>
      <c r="GY58"/>
      <c r="GZ58"/>
      <c r="HA58"/>
      <c r="HB58"/>
      <c r="HC58"/>
      <c r="HD58"/>
      <c r="HE58"/>
      <c r="HF58"/>
      <c r="HG58"/>
      <c r="HH58"/>
      <c r="HI58"/>
      <c r="HJ58"/>
      <c r="HK58"/>
      <c r="HL58"/>
      <c r="HM58"/>
      <c r="HN58"/>
      <c r="HO58"/>
      <c r="HP58"/>
      <c r="HQ58"/>
      <c r="HR58"/>
      <c r="HS58"/>
      <c r="HT58"/>
      <c r="HU58"/>
      <c r="HV58"/>
      <c r="HW58"/>
      <c r="HX58"/>
      <c r="HY58"/>
      <c r="HZ58"/>
      <c r="IA58"/>
      <c r="IB58"/>
      <c r="IC58"/>
      <c r="ID58"/>
      <c r="IE58"/>
      <c r="IF58"/>
      <c r="IG58"/>
      <c r="IH58"/>
      <c r="II58"/>
      <c r="IJ58"/>
      <c r="IK58"/>
      <c r="IL58"/>
      <c r="IM58"/>
      <c r="IN58"/>
      <c r="IO58"/>
      <c r="IP58"/>
      <c r="IQ58"/>
      <c r="IR58"/>
      <c r="IS58"/>
      <c r="IT58"/>
      <c r="IU58"/>
      <c r="IV58"/>
    </row>
    <row r="59" spans="1:256" ht="15" customHeight="1">
      <c r="A59" s="491"/>
      <c r="B59" s="137">
        <v>4</v>
      </c>
      <c r="C59" s="138" t="s">
        <v>262</v>
      </c>
      <c r="D59" s="139"/>
      <c r="E59" s="140"/>
      <c r="F59" s="141">
        <v>1995</v>
      </c>
      <c r="G59" s="142" t="s">
        <v>17</v>
      </c>
      <c r="H59" s="49">
        <v>84.85</v>
      </c>
      <c r="I59" s="144">
        <f>J59-J58</f>
        <v>36</v>
      </c>
      <c r="J59" s="144">
        <v>136</v>
      </c>
      <c r="K59" s="146" t="s">
        <v>18</v>
      </c>
      <c r="L59" s="179" t="s">
        <v>616</v>
      </c>
      <c r="M59" s="148"/>
      <c r="N59" s="171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  <c r="CQ59"/>
      <c r="CR59"/>
      <c r="CS59"/>
      <c r="CT59"/>
      <c r="CU59"/>
      <c r="CV59"/>
      <c r="CW59"/>
      <c r="CX59"/>
      <c r="CY59"/>
      <c r="CZ59"/>
      <c r="DA59"/>
      <c r="DB59"/>
      <c r="DC59"/>
      <c r="DD59"/>
      <c r="DE59"/>
      <c r="DF59"/>
      <c r="DG59"/>
      <c r="DH59"/>
      <c r="DI59"/>
      <c r="DJ59"/>
      <c r="DK59"/>
      <c r="DL59"/>
      <c r="DM59"/>
      <c r="DN59"/>
      <c r="DO59"/>
      <c r="DP59"/>
      <c r="DQ59"/>
      <c r="DR59"/>
      <c r="DS59"/>
      <c r="DT59"/>
      <c r="DU59"/>
      <c r="DV59"/>
      <c r="DW59"/>
      <c r="DX59"/>
      <c r="DY59"/>
      <c r="DZ59"/>
      <c r="EA59"/>
      <c r="EB59"/>
      <c r="EC59"/>
      <c r="ED59"/>
      <c r="EE59"/>
      <c r="EF59"/>
      <c r="EG59"/>
      <c r="EH59"/>
      <c r="EI59"/>
      <c r="EJ59"/>
      <c r="EK59"/>
      <c r="EL59"/>
      <c r="EM59"/>
      <c r="EN59"/>
      <c r="EO59"/>
      <c r="EP59"/>
      <c r="EQ59"/>
      <c r="ER59"/>
      <c r="ES59"/>
      <c r="ET59"/>
      <c r="EU59"/>
      <c r="EV59"/>
      <c r="EW59"/>
      <c r="EX59"/>
      <c r="EY59"/>
      <c r="EZ59"/>
      <c r="FA59"/>
      <c r="FB59"/>
      <c r="FC59"/>
      <c r="FD59"/>
      <c r="FE59"/>
      <c r="FF59"/>
      <c r="FG59"/>
      <c r="FH59"/>
      <c r="FI59"/>
      <c r="FJ59"/>
      <c r="FK59"/>
      <c r="FL59"/>
      <c r="FM59"/>
      <c r="FN59"/>
      <c r="FO59"/>
      <c r="FP59"/>
      <c r="FQ59"/>
      <c r="FR59"/>
      <c r="FS59"/>
      <c r="FT59"/>
      <c r="FU59"/>
      <c r="FV59"/>
      <c r="FW59"/>
      <c r="FX59"/>
      <c r="FY59"/>
      <c r="FZ59"/>
      <c r="GA59"/>
      <c r="GB59"/>
      <c r="GC59"/>
      <c r="GD59"/>
      <c r="GE59"/>
      <c r="GF59"/>
      <c r="GG59"/>
      <c r="GH59"/>
      <c r="GI59"/>
      <c r="GJ59"/>
      <c r="GK59"/>
      <c r="GL59"/>
      <c r="GM59"/>
      <c r="GN59"/>
      <c r="GO59"/>
      <c r="GP59"/>
      <c r="GQ59"/>
      <c r="GR59"/>
      <c r="GS59"/>
      <c r="GT59"/>
      <c r="GU59"/>
      <c r="GV59"/>
      <c r="GW59"/>
      <c r="GX59"/>
      <c r="GY59"/>
      <c r="GZ59"/>
      <c r="HA59"/>
      <c r="HB59"/>
      <c r="HC59"/>
      <c r="HD59"/>
      <c r="HE59"/>
      <c r="HF59"/>
      <c r="HG59"/>
      <c r="HH59"/>
      <c r="HI59"/>
      <c r="HJ59"/>
      <c r="HK59"/>
      <c r="HL59"/>
      <c r="HM59"/>
      <c r="HN59"/>
      <c r="HO59"/>
      <c r="HP59"/>
      <c r="HQ59"/>
      <c r="HR59"/>
      <c r="HS59"/>
      <c r="HT59"/>
      <c r="HU59"/>
      <c r="HV59"/>
      <c r="HW59"/>
      <c r="HX59"/>
      <c r="HY59"/>
      <c r="HZ59"/>
      <c r="IA59"/>
      <c r="IB59"/>
      <c r="IC59"/>
      <c r="ID59"/>
      <c r="IE59"/>
      <c r="IF59"/>
      <c r="IG59"/>
      <c r="IH59"/>
      <c r="II59"/>
      <c r="IJ59"/>
      <c r="IK59"/>
      <c r="IL59"/>
      <c r="IM59"/>
      <c r="IN59"/>
      <c r="IO59"/>
      <c r="IP59"/>
      <c r="IQ59"/>
      <c r="IR59"/>
      <c r="IS59"/>
      <c r="IT59"/>
      <c r="IU59"/>
      <c r="IV59"/>
    </row>
    <row r="60" spans="1:256" ht="18" customHeight="1">
      <c r="C60" s="150"/>
      <c r="D60" s="150"/>
      <c r="E60" s="150"/>
      <c r="F60" s="151"/>
      <c r="G60" s="152" t="s">
        <v>133</v>
      </c>
      <c r="H60" s="153">
        <f>H56+H57+H58+H59</f>
        <v>387.30000000000007</v>
      </c>
      <c r="I60" s="111"/>
      <c r="J60" s="172">
        <f>J59</f>
        <v>136</v>
      </c>
      <c r="K60" s="155"/>
      <c r="L60" s="111"/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  <c r="CG60"/>
      <c r="CH60"/>
      <c r="CI60"/>
      <c r="CJ60"/>
      <c r="CK60"/>
      <c r="CL60"/>
      <c r="CM60"/>
      <c r="CN60"/>
      <c r="CO60"/>
      <c r="CP60"/>
      <c r="CQ60"/>
      <c r="CR60"/>
      <c r="CS60"/>
      <c r="CT60"/>
      <c r="CU60"/>
      <c r="CV60"/>
      <c r="CW60"/>
      <c r="CX60"/>
      <c r="CY60"/>
      <c r="CZ60"/>
      <c r="DA60"/>
      <c r="DB60"/>
      <c r="DC60"/>
      <c r="DD60"/>
      <c r="DE60"/>
      <c r="DF60"/>
      <c r="DG60"/>
      <c r="DH60"/>
      <c r="DI60"/>
      <c r="DJ60"/>
      <c r="DK60"/>
      <c r="DL60"/>
      <c r="DM60"/>
      <c r="DN60"/>
      <c r="DO60"/>
      <c r="DP60"/>
      <c r="DQ60"/>
      <c r="DR60"/>
      <c r="DS60"/>
      <c r="DT60"/>
      <c r="DU60"/>
      <c r="DV60"/>
      <c r="DW60"/>
      <c r="DX60"/>
      <c r="DY60"/>
      <c r="DZ60"/>
      <c r="EA60"/>
      <c r="EB60"/>
      <c r="EC60"/>
      <c r="ED60"/>
      <c r="EE60"/>
      <c r="EF60"/>
      <c r="EG60"/>
      <c r="EH60"/>
      <c r="EI60"/>
      <c r="EJ60"/>
      <c r="EK60"/>
      <c r="EL60"/>
      <c r="EM60"/>
      <c r="EN60"/>
      <c r="EO60"/>
      <c r="EP60"/>
      <c r="EQ60"/>
      <c r="ER60"/>
      <c r="ES60"/>
      <c r="ET60"/>
      <c r="EU60"/>
      <c r="EV60"/>
      <c r="EW60"/>
      <c r="EX60"/>
      <c r="EY60"/>
      <c r="EZ60"/>
      <c r="FA60"/>
      <c r="FB60"/>
      <c r="FC60"/>
      <c r="FD60"/>
      <c r="FE60"/>
      <c r="FF60"/>
      <c r="FG60"/>
      <c r="FH60"/>
      <c r="FI60"/>
      <c r="FJ60"/>
      <c r="FK60"/>
      <c r="FL60"/>
      <c r="FM60"/>
      <c r="FN60"/>
      <c r="FO60"/>
      <c r="FP60"/>
      <c r="FQ60"/>
      <c r="FR60"/>
      <c r="FS60"/>
      <c r="FT60"/>
      <c r="FU60"/>
      <c r="FV60"/>
      <c r="FW60"/>
      <c r="FX60"/>
      <c r="FY60"/>
      <c r="FZ60"/>
      <c r="GA60"/>
      <c r="GB60"/>
      <c r="GC60"/>
      <c r="GD60"/>
      <c r="GE60"/>
      <c r="GF60"/>
      <c r="GG60"/>
      <c r="GH60"/>
      <c r="GI60"/>
      <c r="GJ60"/>
      <c r="GK60"/>
      <c r="GL60"/>
      <c r="GM60"/>
      <c r="GN60"/>
      <c r="GO60"/>
      <c r="GP60"/>
      <c r="GQ60"/>
      <c r="GR60"/>
      <c r="GS60"/>
      <c r="GT60"/>
      <c r="GU60"/>
      <c r="GV60"/>
      <c r="GW60"/>
      <c r="GX60"/>
      <c r="GY60"/>
      <c r="GZ60"/>
      <c r="HA60"/>
      <c r="HB60"/>
      <c r="HC60"/>
      <c r="HD60"/>
      <c r="HE60"/>
      <c r="HF60"/>
      <c r="HG60"/>
      <c r="HH60"/>
      <c r="HI60"/>
      <c r="HJ60"/>
      <c r="HK60"/>
      <c r="HL60"/>
      <c r="HM60"/>
      <c r="HN60"/>
      <c r="HO60"/>
      <c r="HP60"/>
      <c r="HQ60"/>
      <c r="HR60"/>
      <c r="HS60"/>
      <c r="HT60"/>
      <c r="HU60"/>
      <c r="HV60"/>
      <c r="HW60"/>
      <c r="HX60"/>
      <c r="HY60"/>
      <c r="HZ60"/>
      <c r="IA60"/>
      <c r="IB60"/>
      <c r="IC60"/>
      <c r="ID60"/>
      <c r="IE60"/>
      <c r="IF60"/>
      <c r="IG60"/>
      <c r="IH60"/>
      <c r="II60"/>
      <c r="IJ60"/>
      <c r="IK60"/>
      <c r="IL60"/>
      <c r="IM60"/>
      <c r="IN60"/>
      <c r="IO60"/>
      <c r="IP60"/>
      <c r="IQ60"/>
      <c r="IR60"/>
      <c r="IS60"/>
      <c r="IT60"/>
      <c r="IU60"/>
      <c r="IV60"/>
    </row>
    <row r="61" spans="1:256" ht="15" customHeight="1">
      <c r="A61" s="107" t="s">
        <v>134</v>
      </c>
      <c r="B61" s="108"/>
      <c r="C61" s="156" t="s">
        <v>147</v>
      </c>
      <c r="D61" s="110"/>
      <c r="E61" s="110"/>
      <c r="F61" s="111"/>
      <c r="G61" s="111"/>
      <c r="H61" s="111"/>
      <c r="I61" s="111"/>
      <c r="J61" s="111"/>
      <c r="K61" s="111"/>
      <c r="L61" s="111"/>
      <c r="M61" s="9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  <c r="CG61"/>
      <c r="CH61"/>
      <c r="CI61"/>
      <c r="CJ61"/>
      <c r="CK61"/>
      <c r="CL61"/>
      <c r="CM61"/>
      <c r="CN61"/>
      <c r="CO61"/>
      <c r="CP61"/>
      <c r="CQ61"/>
      <c r="CR61"/>
      <c r="CS61"/>
      <c r="CT61"/>
      <c r="CU61"/>
      <c r="CV61"/>
      <c r="CW61"/>
      <c r="CX61"/>
      <c r="CY61"/>
      <c r="CZ61"/>
      <c r="DA61"/>
      <c r="DB61"/>
      <c r="DC61"/>
      <c r="DD61"/>
      <c r="DE61"/>
      <c r="DF61"/>
      <c r="DG61"/>
      <c r="DH61"/>
      <c r="DI61"/>
      <c r="DJ61"/>
      <c r="DK61"/>
      <c r="DL61"/>
      <c r="DM61"/>
      <c r="DN61"/>
      <c r="DO61"/>
      <c r="DP61"/>
      <c r="DQ61"/>
      <c r="DR61"/>
      <c r="DS61"/>
      <c r="DT61"/>
      <c r="DU61"/>
      <c r="DV61"/>
      <c r="DW61"/>
      <c r="DX61"/>
      <c r="DY61"/>
      <c r="DZ61"/>
      <c r="EA61"/>
      <c r="EB61"/>
      <c r="EC61"/>
      <c r="ED61"/>
      <c r="EE61"/>
      <c r="EF61"/>
      <c r="EG61"/>
      <c r="EH61"/>
      <c r="EI61"/>
      <c r="EJ61"/>
      <c r="EK61"/>
      <c r="EL61"/>
      <c r="EM61"/>
      <c r="EN61"/>
      <c r="EO61"/>
      <c r="EP61"/>
      <c r="EQ61"/>
      <c r="ER61"/>
      <c r="ES61"/>
      <c r="ET61"/>
      <c r="EU61"/>
      <c r="EV61"/>
      <c r="EW61"/>
      <c r="EX61"/>
      <c r="EY61"/>
      <c r="EZ61"/>
      <c r="FA61"/>
      <c r="FB61"/>
      <c r="FC61"/>
      <c r="FD61"/>
      <c r="FE61"/>
      <c r="FF61"/>
      <c r="FG61"/>
      <c r="FH61"/>
      <c r="FI61"/>
      <c r="FJ61"/>
      <c r="FK61"/>
      <c r="FL61"/>
      <c r="FM61"/>
      <c r="FN61"/>
      <c r="FO61"/>
      <c r="FP61"/>
      <c r="FQ61"/>
      <c r="FR61"/>
      <c r="FS61"/>
      <c r="FT61"/>
      <c r="FU61"/>
      <c r="FV61"/>
      <c r="FW61"/>
      <c r="FX61"/>
      <c r="FY61"/>
      <c r="FZ61"/>
      <c r="GA61"/>
      <c r="GB61"/>
      <c r="GC61"/>
      <c r="GD61"/>
      <c r="GE61"/>
      <c r="GF61"/>
      <c r="GG61"/>
      <c r="GH61"/>
      <c r="GI61"/>
      <c r="GJ61"/>
      <c r="GK61"/>
      <c r="GL61"/>
      <c r="GM61"/>
      <c r="GN61"/>
      <c r="GO61"/>
      <c r="GP61"/>
      <c r="GQ61"/>
      <c r="GR61"/>
      <c r="GS61"/>
      <c r="GT61"/>
      <c r="GU61"/>
      <c r="GV61"/>
      <c r="GW61"/>
      <c r="GX61"/>
      <c r="GY61"/>
      <c r="GZ61"/>
      <c r="HA61"/>
      <c r="HB61"/>
      <c r="HC61"/>
      <c r="HD61"/>
      <c r="HE61"/>
      <c r="HF61"/>
      <c r="HG61"/>
      <c r="HH61"/>
      <c r="HI61"/>
      <c r="HJ61"/>
      <c r="HK61"/>
      <c r="HL61"/>
      <c r="HM61"/>
      <c r="HN61"/>
      <c r="HO61"/>
      <c r="HP61"/>
      <c r="HQ61"/>
      <c r="HR61"/>
      <c r="HS61"/>
      <c r="HT61"/>
      <c r="HU61"/>
      <c r="HV61"/>
      <c r="HW61"/>
      <c r="HX61"/>
      <c r="HY61"/>
      <c r="HZ61"/>
      <c r="IA61"/>
      <c r="IB61"/>
      <c r="IC61"/>
      <c r="ID61"/>
      <c r="IE61"/>
      <c r="IF61"/>
      <c r="IG61"/>
      <c r="IH61"/>
      <c r="II61"/>
      <c r="IJ61"/>
      <c r="IK61"/>
      <c r="IL61"/>
      <c r="IM61"/>
      <c r="IN61"/>
      <c r="IO61"/>
      <c r="IP61"/>
      <c r="IQ61"/>
      <c r="IR61"/>
      <c r="IS61"/>
      <c r="IT61"/>
      <c r="IU61"/>
      <c r="IV61"/>
    </row>
    <row r="62" spans="1:256" ht="26.25" customHeight="1">
      <c r="A62" s="112" t="s">
        <v>21</v>
      </c>
      <c r="B62" s="113" t="s">
        <v>52</v>
      </c>
      <c r="C62" s="492" t="s">
        <v>22</v>
      </c>
      <c r="D62" s="492"/>
      <c r="E62" s="492"/>
      <c r="F62" s="158" t="s">
        <v>23</v>
      </c>
      <c r="G62" s="158" t="s">
        <v>24</v>
      </c>
      <c r="H62" s="158" t="s">
        <v>55</v>
      </c>
      <c r="I62" s="158" t="s">
        <v>56</v>
      </c>
      <c r="J62" s="158" t="s">
        <v>132</v>
      </c>
      <c r="K62" s="158" t="s">
        <v>29</v>
      </c>
      <c r="L62" s="493" t="s">
        <v>31</v>
      </c>
      <c r="M62" s="493"/>
      <c r="N62" s="493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  <c r="CS62"/>
      <c r="CT62"/>
      <c r="CU62"/>
      <c r="CV62"/>
      <c r="CW62"/>
      <c r="CX62"/>
      <c r="CY62"/>
      <c r="CZ62"/>
      <c r="DA62"/>
      <c r="DB62"/>
      <c r="DC62"/>
      <c r="DD62"/>
      <c r="DE62"/>
      <c r="DF62"/>
      <c r="DG62"/>
      <c r="DH62"/>
      <c r="DI62"/>
      <c r="DJ62"/>
      <c r="DK62"/>
      <c r="DL62"/>
      <c r="DM62"/>
      <c r="DN62"/>
      <c r="DO62"/>
      <c r="DP62"/>
      <c r="DQ62"/>
      <c r="DR62"/>
      <c r="DS62"/>
      <c r="DT62"/>
      <c r="DU62"/>
      <c r="DV62"/>
      <c r="DW62"/>
      <c r="DX62"/>
      <c r="DY62"/>
      <c r="DZ62"/>
      <c r="EA62"/>
      <c r="EB62"/>
      <c r="EC62"/>
      <c r="ED62"/>
      <c r="EE62"/>
      <c r="EF62"/>
      <c r="EG62"/>
      <c r="EH62"/>
      <c r="EI62"/>
      <c r="EJ62"/>
      <c r="EK62"/>
      <c r="EL62"/>
      <c r="EM62"/>
      <c r="EN62"/>
      <c r="EO62"/>
      <c r="EP62"/>
      <c r="EQ62"/>
      <c r="ER62"/>
      <c r="ES62"/>
      <c r="ET62"/>
      <c r="EU62"/>
      <c r="EV62"/>
      <c r="EW62"/>
      <c r="EX62"/>
      <c r="EY62"/>
      <c r="EZ62"/>
      <c r="FA62"/>
      <c r="FB62"/>
      <c r="FC62"/>
      <c r="FD62"/>
      <c r="FE62"/>
      <c r="FF62"/>
      <c r="FG62"/>
      <c r="FH62"/>
      <c r="FI62"/>
      <c r="FJ62"/>
      <c r="FK62"/>
      <c r="FL62"/>
      <c r="FM62"/>
      <c r="FN62"/>
      <c r="FO62"/>
      <c r="FP62"/>
      <c r="FQ62"/>
      <c r="FR62"/>
      <c r="FS62"/>
      <c r="FT62"/>
      <c r="FU62"/>
      <c r="FV62"/>
      <c r="FW62"/>
      <c r="FX62"/>
      <c r="FY62"/>
      <c r="FZ62"/>
      <c r="GA62"/>
      <c r="GB62"/>
      <c r="GC62"/>
      <c r="GD62"/>
      <c r="GE62"/>
      <c r="GF62"/>
      <c r="GG62"/>
      <c r="GH62"/>
      <c r="GI62"/>
      <c r="GJ62"/>
      <c r="GK62"/>
      <c r="GL62"/>
      <c r="GM62"/>
      <c r="GN62"/>
      <c r="GO62"/>
      <c r="GP62"/>
      <c r="GQ62"/>
      <c r="GR62"/>
      <c r="GS62"/>
      <c r="GT62"/>
      <c r="GU62"/>
      <c r="GV62"/>
      <c r="GW62"/>
      <c r="GX62"/>
      <c r="GY62"/>
      <c r="GZ62"/>
      <c r="HA62"/>
      <c r="HB62"/>
      <c r="HC62"/>
      <c r="HD62"/>
      <c r="HE62"/>
      <c r="HF62"/>
      <c r="HG62"/>
      <c r="HH62"/>
      <c r="HI62"/>
      <c r="HJ62"/>
      <c r="HK62"/>
      <c r="HL62"/>
      <c r="HM62"/>
      <c r="HN62"/>
      <c r="HO62"/>
      <c r="HP62"/>
      <c r="HQ62"/>
      <c r="HR62"/>
      <c r="HS62"/>
      <c r="HT62"/>
      <c r="HU62"/>
      <c r="HV62"/>
      <c r="HW62"/>
      <c r="HX62"/>
      <c r="HY62"/>
      <c r="HZ62"/>
      <c r="IA62"/>
      <c r="IB62"/>
      <c r="IC62"/>
      <c r="ID62"/>
      <c r="IE62"/>
      <c r="IF62"/>
      <c r="IG62"/>
      <c r="IH62"/>
      <c r="II62"/>
      <c r="IJ62"/>
      <c r="IK62"/>
      <c r="IL62"/>
      <c r="IM62"/>
      <c r="IN62"/>
      <c r="IO62"/>
      <c r="IP62"/>
      <c r="IQ62"/>
      <c r="IR62"/>
      <c r="IS62"/>
      <c r="IT62"/>
      <c r="IU62"/>
      <c r="IV62"/>
    </row>
    <row r="63" spans="1:256" ht="15" customHeight="1">
      <c r="A63" s="491">
        <v>7</v>
      </c>
      <c r="B63" s="115">
        <v>1</v>
      </c>
      <c r="C63" s="116" t="s">
        <v>619</v>
      </c>
      <c r="D63" s="117"/>
      <c r="E63" s="117"/>
      <c r="F63" s="118">
        <v>1986</v>
      </c>
      <c r="G63" s="129" t="s">
        <v>18</v>
      </c>
      <c r="H63" s="160">
        <v>107.1</v>
      </c>
      <c r="I63" s="120">
        <f>J63</f>
        <v>36</v>
      </c>
      <c r="J63" s="121">
        <v>36</v>
      </c>
      <c r="K63" s="122" t="s">
        <v>19</v>
      </c>
      <c r="L63" s="123" t="s">
        <v>190</v>
      </c>
      <c r="M63" s="124"/>
      <c r="N63" s="162"/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  <c r="CG63"/>
      <c r="CH63"/>
      <c r="CI63"/>
      <c r="CJ63"/>
      <c r="CK63"/>
      <c r="CL63"/>
      <c r="CM63"/>
      <c r="CN63"/>
      <c r="CO63"/>
      <c r="CP63"/>
      <c r="CQ63"/>
      <c r="CR63"/>
      <c r="CS63"/>
      <c r="CT63"/>
      <c r="CU63"/>
      <c r="CV63"/>
      <c r="CW63"/>
      <c r="CX63"/>
      <c r="CY63"/>
      <c r="CZ63"/>
      <c r="DA63"/>
      <c r="DB63"/>
      <c r="DC63"/>
      <c r="DD63"/>
      <c r="DE63"/>
      <c r="DF63"/>
      <c r="DG63"/>
      <c r="DH63"/>
      <c r="DI63"/>
      <c r="DJ63"/>
      <c r="DK63"/>
      <c r="DL63"/>
      <c r="DM63"/>
      <c r="DN63"/>
      <c r="DO63"/>
      <c r="DP63"/>
      <c r="DQ63"/>
      <c r="DR63"/>
      <c r="DS63"/>
      <c r="DT63"/>
      <c r="DU63"/>
      <c r="DV63"/>
      <c r="DW63"/>
      <c r="DX63"/>
      <c r="DY63"/>
      <c r="DZ63"/>
      <c r="EA63"/>
      <c r="EB63"/>
      <c r="EC63"/>
      <c r="ED63"/>
      <c r="EE63"/>
      <c r="EF63"/>
      <c r="EG63"/>
      <c r="EH63"/>
      <c r="EI63"/>
      <c r="EJ63"/>
      <c r="EK63"/>
      <c r="EL63"/>
      <c r="EM63"/>
      <c r="EN63"/>
      <c r="EO63"/>
      <c r="EP63"/>
      <c r="EQ63"/>
      <c r="ER63"/>
      <c r="ES63"/>
      <c r="ET63"/>
      <c r="EU63"/>
      <c r="EV63"/>
      <c r="EW63"/>
      <c r="EX63"/>
      <c r="EY63"/>
      <c r="EZ63"/>
      <c r="FA63"/>
      <c r="FB63"/>
      <c r="FC63"/>
      <c r="FD63"/>
      <c r="FE63"/>
      <c r="FF63"/>
      <c r="FG63"/>
      <c r="FH63"/>
      <c r="FI63"/>
      <c r="FJ63"/>
      <c r="FK63"/>
      <c r="FL63"/>
      <c r="FM63"/>
      <c r="FN63"/>
      <c r="FO63"/>
      <c r="FP63"/>
      <c r="FQ63"/>
      <c r="FR63"/>
      <c r="FS63"/>
      <c r="FT63"/>
      <c r="FU63"/>
      <c r="FV63"/>
      <c r="FW63"/>
      <c r="FX63"/>
      <c r="FY63"/>
      <c r="FZ63"/>
      <c r="GA63"/>
      <c r="GB63"/>
      <c r="GC63"/>
      <c r="GD63"/>
      <c r="GE63"/>
      <c r="GF63"/>
      <c r="GG63"/>
      <c r="GH63"/>
      <c r="GI63"/>
      <c r="GJ63"/>
      <c r="GK63"/>
      <c r="GL63"/>
      <c r="GM63"/>
      <c r="GN63"/>
      <c r="GO63"/>
      <c r="GP63"/>
      <c r="GQ63"/>
      <c r="GR63"/>
      <c r="GS63"/>
      <c r="GT63"/>
      <c r="GU63"/>
      <c r="GV63"/>
      <c r="GW63"/>
      <c r="GX63"/>
      <c r="GY63"/>
      <c r="GZ63"/>
      <c r="HA63"/>
      <c r="HB63"/>
      <c r="HC63"/>
      <c r="HD63"/>
      <c r="HE63"/>
      <c r="HF63"/>
      <c r="HG63"/>
      <c r="HH63"/>
      <c r="HI63"/>
      <c r="HJ63"/>
      <c r="HK63"/>
      <c r="HL63"/>
      <c r="HM63"/>
      <c r="HN63"/>
      <c r="HO63"/>
      <c r="HP63"/>
      <c r="HQ63"/>
      <c r="HR63"/>
      <c r="HS63"/>
      <c r="HT63"/>
      <c r="HU63"/>
      <c r="HV63"/>
      <c r="HW63"/>
      <c r="HX63"/>
      <c r="HY63"/>
      <c r="HZ63"/>
      <c r="IA63"/>
      <c r="IB63"/>
      <c r="IC63"/>
      <c r="ID63"/>
      <c r="IE63"/>
      <c r="IF63"/>
      <c r="IG63"/>
      <c r="IH63"/>
      <c r="II63"/>
      <c r="IJ63"/>
      <c r="IK63"/>
      <c r="IL63"/>
      <c r="IM63"/>
      <c r="IN63"/>
      <c r="IO63"/>
      <c r="IP63"/>
      <c r="IQ63"/>
      <c r="IR63"/>
      <c r="IS63"/>
      <c r="IT63"/>
      <c r="IU63"/>
      <c r="IV63"/>
    </row>
    <row r="64" spans="1:256" ht="15" customHeight="1">
      <c r="A64" s="491"/>
      <c r="B64" s="118">
        <v>2</v>
      </c>
      <c r="C64" s="126" t="s">
        <v>618</v>
      </c>
      <c r="D64" s="127"/>
      <c r="E64" s="127"/>
      <c r="F64" s="128">
        <v>1983</v>
      </c>
      <c r="G64" s="129" t="s">
        <v>18</v>
      </c>
      <c r="H64" s="163">
        <v>110.1</v>
      </c>
      <c r="I64" s="118">
        <f>J64-J63</f>
        <v>30</v>
      </c>
      <c r="J64" s="130">
        <v>66</v>
      </c>
      <c r="K64" s="183" t="s">
        <v>19</v>
      </c>
      <c r="L64" s="132" t="s">
        <v>190</v>
      </c>
      <c r="M64" s="124"/>
      <c r="N64" s="162"/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  <c r="CG64"/>
      <c r="CH64"/>
      <c r="CI64"/>
      <c r="CJ64"/>
      <c r="CK64"/>
      <c r="CL64"/>
      <c r="CM64"/>
      <c r="CN64"/>
      <c r="CO64"/>
      <c r="CP64"/>
      <c r="CQ64"/>
      <c r="CR64"/>
      <c r="CS64"/>
      <c r="CT64"/>
      <c r="CU64"/>
      <c r="CV64"/>
      <c r="CW64"/>
      <c r="CX64"/>
      <c r="CY64"/>
      <c r="CZ64"/>
      <c r="DA64"/>
      <c r="DB64"/>
      <c r="DC64"/>
      <c r="DD64"/>
      <c r="DE64"/>
      <c r="DF64"/>
      <c r="DG64"/>
      <c r="DH64"/>
      <c r="DI64"/>
      <c r="DJ64"/>
      <c r="DK64"/>
      <c r="DL64"/>
      <c r="DM64"/>
      <c r="DN64"/>
      <c r="DO64"/>
      <c r="DP64"/>
      <c r="DQ64"/>
      <c r="DR64"/>
      <c r="DS64"/>
      <c r="DT64"/>
      <c r="DU64"/>
      <c r="DV64"/>
      <c r="DW64"/>
      <c r="DX64"/>
      <c r="DY64"/>
      <c r="DZ64"/>
      <c r="EA64"/>
      <c r="EB64"/>
      <c r="EC64"/>
      <c r="ED64"/>
      <c r="EE64"/>
      <c r="EF64"/>
      <c r="EG64"/>
      <c r="EH64"/>
      <c r="EI64"/>
      <c r="EJ64"/>
      <c r="EK64"/>
      <c r="EL64"/>
      <c r="EM64"/>
      <c r="EN64"/>
      <c r="EO64"/>
      <c r="EP64"/>
      <c r="EQ64"/>
      <c r="ER64"/>
      <c r="ES64"/>
      <c r="ET64"/>
      <c r="EU64"/>
      <c r="EV64"/>
      <c r="EW64"/>
      <c r="EX64"/>
      <c r="EY64"/>
      <c r="EZ64"/>
      <c r="FA64"/>
      <c r="FB64"/>
      <c r="FC64"/>
      <c r="FD64"/>
      <c r="FE64"/>
      <c r="FF64"/>
      <c r="FG64"/>
      <c r="FH64"/>
      <c r="FI64"/>
      <c r="FJ64"/>
      <c r="FK64"/>
      <c r="FL64"/>
      <c r="FM64"/>
      <c r="FN64"/>
      <c r="FO64"/>
      <c r="FP64"/>
      <c r="FQ64"/>
      <c r="FR64"/>
      <c r="FS64"/>
      <c r="FT64"/>
      <c r="FU64"/>
      <c r="FV64"/>
      <c r="FW64"/>
      <c r="FX64"/>
      <c r="FY64"/>
      <c r="FZ64"/>
      <c r="GA64"/>
      <c r="GB64"/>
      <c r="GC64"/>
      <c r="GD64"/>
      <c r="GE64"/>
      <c r="GF64"/>
      <c r="GG64"/>
      <c r="GH64"/>
      <c r="GI64"/>
      <c r="GJ64"/>
      <c r="GK64"/>
      <c r="GL64"/>
      <c r="GM64"/>
      <c r="GN64"/>
      <c r="GO64"/>
      <c r="GP64"/>
      <c r="GQ64"/>
      <c r="GR64"/>
      <c r="GS64"/>
      <c r="GT64"/>
      <c r="GU64"/>
      <c r="GV64"/>
      <c r="GW64"/>
      <c r="GX64"/>
      <c r="GY64"/>
      <c r="GZ64"/>
      <c r="HA64"/>
      <c r="HB64"/>
      <c r="HC64"/>
      <c r="HD64"/>
      <c r="HE64"/>
      <c r="HF64"/>
      <c r="HG64"/>
      <c r="HH64"/>
      <c r="HI64"/>
      <c r="HJ64"/>
      <c r="HK64"/>
      <c r="HL64"/>
      <c r="HM64"/>
      <c r="HN64"/>
      <c r="HO64"/>
      <c r="HP64"/>
      <c r="HQ64"/>
      <c r="HR64"/>
      <c r="HS64"/>
      <c r="HT64"/>
      <c r="HU64"/>
      <c r="HV64"/>
      <c r="HW64"/>
      <c r="HX64"/>
      <c r="HY64"/>
      <c r="HZ64"/>
      <c r="IA64"/>
      <c r="IB64"/>
      <c r="IC64"/>
      <c r="ID64"/>
      <c r="IE64"/>
      <c r="IF64"/>
      <c r="IG64"/>
      <c r="IH64"/>
      <c r="II64"/>
      <c r="IJ64"/>
      <c r="IK64"/>
      <c r="IL64"/>
      <c r="IM64"/>
      <c r="IN64"/>
      <c r="IO64"/>
      <c r="IP64"/>
      <c r="IQ64"/>
      <c r="IR64"/>
      <c r="IS64"/>
      <c r="IT64"/>
      <c r="IU64"/>
      <c r="IV64"/>
    </row>
    <row r="65" spans="1:256" ht="15" customHeight="1">
      <c r="A65" s="491"/>
      <c r="B65" s="118">
        <v>3</v>
      </c>
      <c r="C65" s="126" t="s">
        <v>286</v>
      </c>
      <c r="D65" s="127"/>
      <c r="E65" s="127"/>
      <c r="F65" s="128">
        <v>1999</v>
      </c>
      <c r="G65" s="129" t="s">
        <v>18</v>
      </c>
      <c r="H65" s="49">
        <v>91.25</v>
      </c>
      <c r="I65" s="133">
        <f>J65-J64</f>
        <v>30</v>
      </c>
      <c r="J65" s="134">
        <v>96</v>
      </c>
      <c r="K65" s="122" t="s">
        <v>19</v>
      </c>
      <c r="L65" s="136" t="s">
        <v>190</v>
      </c>
      <c r="M65" s="124"/>
      <c r="N65" s="162"/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  <c r="CG65"/>
      <c r="CH65"/>
      <c r="CI65"/>
      <c r="CJ65"/>
      <c r="CK65"/>
      <c r="CL65"/>
      <c r="CM65"/>
      <c r="CN65"/>
      <c r="CO65"/>
      <c r="CP65"/>
      <c r="CQ65"/>
      <c r="CR65"/>
      <c r="CS65"/>
      <c r="CT65"/>
      <c r="CU65"/>
      <c r="CV65"/>
      <c r="CW65"/>
      <c r="CX65"/>
      <c r="CY65"/>
      <c r="CZ65"/>
      <c r="DA65"/>
      <c r="DB65"/>
      <c r="DC65"/>
      <c r="DD65"/>
      <c r="DE65"/>
      <c r="DF65"/>
      <c r="DG65"/>
      <c r="DH65"/>
      <c r="DI65"/>
      <c r="DJ65"/>
      <c r="DK65"/>
      <c r="DL65"/>
      <c r="DM65"/>
      <c r="DN65"/>
      <c r="DO65"/>
      <c r="DP65"/>
      <c r="DQ65"/>
      <c r="DR65"/>
      <c r="DS65"/>
      <c r="DT65"/>
      <c r="DU65"/>
      <c r="DV65"/>
      <c r="DW65"/>
      <c r="DX65"/>
      <c r="DY65"/>
      <c r="DZ65"/>
      <c r="EA65"/>
      <c r="EB65"/>
      <c r="EC65"/>
      <c r="ED65"/>
      <c r="EE65"/>
      <c r="EF65"/>
      <c r="EG65"/>
      <c r="EH65"/>
      <c r="EI65"/>
      <c r="EJ65"/>
      <c r="EK65"/>
      <c r="EL65"/>
      <c r="EM65"/>
      <c r="EN65"/>
      <c r="EO65"/>
      <c r="EP65"/>
      <c r="EQ65"/>
      <c r="ER65"/>
      <c r="ES65"/>
      <c r="ET65"/>
      <c r="EU65"/>
      <c r="EV65"/>
      <c r="EW65"/>
      <c r="EX65"/>
      <c r="EY65"/>
      <c r="EZ65"/>
      <c r="FA65"/>
      <c r="FB65"/>
      <c r="FC65"/>
      <c r="FD65"/>
      <c r="FE65"/>
      <c r="FF65"/>
      <c r="FG65"/>
      <c r="FH65"/>
      <c r="FI65"/>
      <c r="FJ65"/>
      <c r="FK65"/>
      <c r="FL65"/>
      <c r="FM65"/>
      <c r="FN65"/>
      <c r="FO65"/>
      <c r="FP65"/>
      <c r="FQ65"/>
      <c r="FR65"/>
      <c r="FS65"/>
      <c r="FT65"/>
      <c r="FU65"/>
      <c r="FV65"/>
      <c r="FW65"/>
      <c r="FX65"/>
      <c r="FY65"/>
      <c r="FZ65"/>
      <c r="GA65"/>
      <c r="GB65"/>
      <c r="GC65"/>
      <c r="GD65"/>
      <c r="GE65"/>
      <c r="GF65"/>
      <c r="GG65"/>
      <c r="GH65"/>
      <c r="GI65"/>
      <c r="GJ65"/>
      <c r="GK65"/>
      <c r="GL65"/>
      <c r="GM65"/>
      <c r="GN65"/>
      <c r="GO65"/>
      <c r="GP65"/>
      <c r="GQ65"/>
      <c r="GR65"/>
      <c r="GS65"/>
      <c r="GT65"/>
      <c r="GU65"/>
      <c r="GV65"/>
      <c r="GW65"/>
      <c r="GX65"/>
      <c r="GY65"/>
      <c r="GZ65"/>
      <c r="HA65"/>
      <c r="HB65"/>
      <c r="HC65"/>
      <c r="HD65"/>
      <c r="HE65"/>
      <c r="HF65"/>
      <c r="HG65"/>
      <c r="HH65"/>
      <c r="HI65"/>
      <c r="HJ65"/>
      <c r="HK65"/>
      <c r="HL65"/>
      <c r="HM65"/>
      <c r="HN65"/>
      <c r="HO65"/>
      <c r="HP65"/>
      <c r="HQ65"/>
      <c r="HR65"/>
      <c r="HS65"/>
      <c r="HT65"/>
      <c r="HU65"/>
      <c r="HV65"/>
      <c r="HW65"/>
      <c r="HX65"/>
      <c r="HY65"/>
      <c r="HZ65"/>
      <c r="IA65"/>
      <c r="IB65"/>
      <c r="IC65"/>
      <c r="ID65"/>
      <c r="IE65"/>
      <c r="IF65"/>
      <c r="IG65"/>
      <c r="IH65"/>
      <c r="II65"/>
      <c r="IJ65"/>
      <c r="IK65"/>
      <c r="IL65"/>
      <c r="IM65"/>
      <c r="IN65"/>
      <c r="IO65"/>
      <c r="IP65"/>
      <c r="IQ65"/>
      <c r="IR65"/>
      <c r="IS65"/>
      <c r="IT65"/>
      <c r="IU65"/>
      <c r="IV65"/>
    </row>
    <row r="66" spans="1:256" ht="15" customHeight="1">
      <c r="A66" s="491"/>
      <c r="B66" s="137">
        <v>4</v>
      </c>
      <c r="C66" s="138" t="s">
        <v>325</v>
      </c>
      <c r="D66" s="139"/>
      <c r="E66" s="140"/>
      <c r="F66" s="141">
        <v>1986</v>
      </c>
      <c r="G66" s="142" t="s">
        <v>17</v>
      </c>
      <c r="H66" s="143">
        <v>100.65</v>
      </c>
      <c r="I66" s="144">
        <f>J66-J65</f>
        <v>38</v>
      </c>
      <c r="J66" s="145">
        <v>134</v>
      </c>
      <c r="K66" s="146" t="s">
        <v>19</v>
      </c>
      <c r="L66" s="147" t="s">
        <v>190</v>
      </c>
      <c r="M66" s="148"/>
      <c r="N66" s="171"/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  <c r="CG66"/>
      <c r="CH66"/>
      <c r="CI66"/>
      <c r="CJ66"/>
      <c r="CK66"/>
      <c r="CL66"/>
      <c r="CM66"/>
      <c r="CN66"/>
      <c r="CO66"/>
      <c r="CP66"/>
      <c r="CQ66"/>
      <c r="CR66"/>
      <c r="CS66"/>
      <c r="CT66"/>
      <c r="CU66"/>
      <c r="CV66"/>
      <c r="CW66"/>
      <c r="CX66"/>
      <c r="CY66"/>
      <c r="CZ66"/>
      <c r="DA66"/>
      <c r="DB66"/>
      <c r="DC66"/>
      <c r="DD66"/>
      <c r="DE66"/>
      <c r="DF66"/>
      <c r="DG66"/>
      <c r="DH66"/>
      <c r="DI66"/>
      <c r="DJ66"/>
      <c r="DK66"/>
      <c r="DL66"/>
      <c r="DM66"/>
      <c r="DN66"/>
      <c r="DO66"/>
      <c r="DP66"/>
      <c r="DQ66"/>
      <c r="DR66"/>
      <c r="DS66"/>
      <c r="DT66"/>
      <c r="DU66"/>
      <c r="DV66"/>
      <c r="DW66"/>
      <c r="DX66"/>
      <c r="DY66"/>
      <c r="DZ66"/>
      <c r="EA66"/>
      <c r="EB66"/>
      <c r="EC66"/>
      <c r="ED66"/>
      <c r="EE66"/>
      <c r="EF66"/>
      <c r="EG66"/>
      <c r="EH66"/>
      <c r="EI66"/>
      <c r="EJ66"/>
      <c r="EK66"/>
      <c r="EL66"/>
      <c r="EM66"/>
      <c r="EN66"/>
      <c r="EO66"/>
      <c r="EP66"/>
      <c r="EQ66"/>
      <c r="ER66"/>
      <c r="ES66"/>
      <c r="ET66"/>
      <c r="EU66"/>
      <c r="EV66"/>
      <c r="EW66"/>
      <c r="EX66"/>
      <c r="EY66"/>
      <c r="EZ66"/>
      <c r="FA66"/>
      <c r="FB66"/>
      <c r="FC66"/>
      <c r="FD66"/>
      <c r="FE66"/>
      <c r="FF66"/>
      <c r="FG66"/>
      <c r="FH66"/>
      <c r="FI66"/>
      <c r="FJ66"/>
      <c r="FK66"/>
      <c r="FL66"/>
      <c r="FM66"/>
      <c r="FN66"/>
      <c r="FO66"/>
      <c r="FP66"/>
      <c r="FQ66"/>
      <c r="FR66"/>
      <c r="FS66"/>
      <c r="FT66"/>
      <c r="FU66"/>
      <c r="FV66"/>
      <c r="FW66"/>
      <c r="FX66"/>
      <c r="FY66"/>
      <c r="FZ66"/>
      <c r="GA66"/>
      <c r="GB66"/>
      <c r="GC66"/>
      <c r="GD66"/>
      <c r="GE66"/>
      <c r="GF66"/>
      <c r="GG66"/>
      <c r="GH66"/>
      <c r="GI66"/>
      <c r="GJ66"/>
      <c r="GK66"/>
      <c r="GL66"/>
      <c r="GM66"/>
      <c r="GN66"/>
      <c r="GO66"/>
      <c r="GP66"/>
      <c r="GQ66"/>
      <c r="GR66"/>
      <c r="GS66"/>
      <c r="GT66"/>
      <c r="GU66"/>
      <c r="GV66"/>
      <c r="GW66"/>
      <c r="GX66"/>
      <c r="GY66"/>
      <c r="GZ66"/>
      <c r="HA66"/>
      <c r="HB66"/>
      <c r="HC66"/>
      <c r="HD66"/>
      <c r="HE66"/>
      <c r="HF66"/>
      <c r="HG66"/>
      <c r="HH66"/>
      <c r="HI66"/>
      <c r="HJ66"/>
      <c r="HK66"/>
      <c r="HL66"/>
      <c r="HM66"/>
      <c r="HN66"/>
      <c r="HO66"/>
      <c r="HP66"/>
      <c r="HQ66"/>
      <c r="HR66"/>
      <c r="HS66"/>
      <c r="HT66"/>
      <c r="HU66"/>
      <c r="HV66"/>
      <c r="HW66"/>
      <c r="HX66"/>
      <c r="HY66"/>
      <c r="HZ66"/>
      <c r="IA66"/>
      <c r="IB66"/>
      <c r="IC66"/>
      <c r="ID66"/>
      <c r="IE66"/>
      <c r="IF66"/>
      <c r="IG66"/>
      <c r="IH66"/>
      <c r="II66"/>
      <c r="IJ66"/>
      <c r="IK66"/>
      <c r="IL66"/>
      <c r="IM66"/>
      <c r="IN66"/>
      <c r="IO66"/>
      <c r="IP66"/>
      <c r="IQ66"/>
      <c r="IR66"/>
      <c r="IS66"/>
      <c r="IT66"/>
      <c r="IU66"/>
      <c r="IV66"/>
    </row>
    <row r="67" spans="1:256" ht="18" customHeight="1">
      <c r="C67" s="150"/>
      <c r="D67" s="150"/>
      <c r="E67" s="150"/>
      <c r="F67" s="151"/>
      <c r="G67" s="152" t="s">
        <v>133</v>
      </c>
      <c r="H67" s="153">
        <f>H63+H64+H65+H66</f>
        <v>409.1</v>
      </c>
      <c r="I67" s="111"/>
      <c r="J67" s="172">
        <f>J66</f>
        <v>134</v>
      </c>
      <c r="K67" s="155"/>
      <c r="L67" s="111"/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  <c r="CG67"/>
      <c r="CH67"/>
      <c r="CI67"/>
      <c r="CJ67"/>
      <c r="CK67"/>
      <c r="CL67"/>
      <c r="CM67"/>
      <c r="CN67"/>
      <c r="CO67"/>
      <c r="CP67"/>
      <c r="CQ67"/>
      <c r="CR67"/>
      <c r="CS67"/>
      <c r="CT67"/>
      <c r="CU67"/>
      <c r="CV67"/>
      <c r="CW67"/>
      <c r="CX67"/>
      <c r="CY67"/>
      <c r="CZ67"/>
      <c r="DA67"/>
      <c r="DB67"/>
      <c r="DC67"/>
      <c r="DD67"/>
      <c r="DE67"/>
      <c r="DF67"/>
      <c r="DG67"/>
      <c r="DH67"/>
      <c r="DI67"/>
      <c r="DJ67"/>
      <c r="DK67"/>
      <c r="DL67"/>
      <c r="DM67"/>
      <c r="DN67"/>
      <c r="DO67"/>
      <c r="DP67"/>
      <c r="DQ67"/>
      <c r="DR67"/>
      <c r="DS67"/>
      <c r="DT67"/>
      <c r="DU67"/>
      <c r="DV67"/>
      <c r="DW67"/>
      <c r="DX67"/>
      <c r="DY67"/>
      <c r="DZ67"/>
      <c r="EA67"/>
      <c r="EB67"/>
      <c r="EC67"/>
      <c r="ED67"/>
      <c r="EE67"/>
      <c r="EF67"/>
      <c r="EG67"/>
      <c r="EH67"/>
      <c r="EI67"/>
      <c r="EJ67"/>
      <c r="EK67"/>
      <c r="EL67"/>
      <c r="EM67"/>
      <c r="EN67"/>
      <c r="EO67"/>
      <c r="EP67"/>
      <c r="EQ67"/>
      <c r="ER67"/>
      <c r="ES67"/>
      <c r="ET67"/>
      <c r="EU67"/>
      <c r="EV67"/>
      <c r="EW67"/>
      <c r="EX67"/>
      <c r="EY67"/>
      <c r="EZ67"/>
      <c r="FA67"/>
      <c r="FB67"/>
      <c r="FC67"/>
      <c r="FD67"/>
      <c r="FE67"/>
      <c r="FF67"/>
      <c r="FG67"/>
      <c r="FH67"/>
      <c r="FI67"/>
      <c r="FJ67"/>
      <c r="FK67"/>
      <c r="FL67"/>
      <c r="FM67"/>
      <c r="FN67"/>
      <c r="FO67"/>
      <c r="FP67"/>
      <c r="FQ67"/>
      <c r="FR67"/>
      <c r="FS67"/>
      <c r="FT67"/>
      <c r="FU67"/>
      <c r="FV67"/>
      <c r="FW67"/>
      <c r="FX67"/>
      <c r="FY67"/>
      <c r="FZ67"/>
      <c r="GA67"/>
      <c r="GB67"/>
      <c r="GC67"/>
      <c r="GD67"/>
      <c r="GE67"/>
      <c r="GF67"/>
      <c r="GG67"/>
      <c r="GH67"/>
      <c r="GI67"/>
      <c r="GJ67"/>
      <c r="GK67"/>
      <c r="GL67"/>
      <c r="GM67"/>
      <c r="GN67"/>
      <c r="GO67"/>
      <c r="GP67"/>
      <c r="GQ67"/>
      <c r="GR67"/>
      <c r="GS67"/>
      <c r="GT67"/>
      <c r="GU67"/>
      <c r="GV67"/>
      <c r="GW67"/>
      <c r="GX67"/>
      <c r="GY67"/>
      <c r="GZ67"/>
      <c r="HA67"/>
      <c r="HB67"/>
      <c r="HC67"/>
      <c r="HD67"/>
      <c r="HE67"/>
      <c r="HF67"/>
      <c r="HG67"/>
      <c r="HH67"/>
      <c r="HI67"/>
      <c r="HJ67"/>
      <c r="HK67"/>
      <c r="HL67"/>
      <c r="HM67"/>
      <c r="HN67"/>
      <c r="HO67"/>
      <c r="HP67"/>
      <c r="HQ67"/>
      <c r="HR67"/>
      <c r="HS67"/>
      <c r="HT67"/>
      <c r="HU67"/>
      <c r="HV67"/>
      <c r="HW67"/>
      <c r="HX67"/>
      <c r="HY67"/>
      <c r="HZ67"/>
      <c r="IA67"/>
      <c r="IB67"/>
      <c r="IC67"/>
      <c r="ID67"/>
      <c r="IE67"/>
      <c r="IF67"/>
      <c r="IG67"/>
      <c r="IH67"/>
      <c r="II67"/>
      <c r="IJ67"/>
      <c r="IK67"/>
      <c r="IL67"/>
      <c r="IM67"/>
      <c r="IN67"/>
      <c r="IO67"/>
      <c r="IP67"/>
      <c r="IQ67"/>
      <c r="IR67"/>
      <c r="IS67"/>
      <c r="IT67"/>
      <c r="IU67"/>
      <c r="IV67"/>
    </row>
    <row r="68" spans="1:256" ht="15" customHeight="1">
      <c r="A68" s="107" t="s">
        <v>134</v>
      </c>
      <c r="B68" s="108"/>
      <c r="C68" s="109" t="s">
        <v>157</v>
      </c>
      <c r="D68" s="110"/>
      <c r="E68" s="110"/>
      <c r="F68" s="111"/>
      <c r="G68" s="111"/>
      <c r="H68" s="111"/>
      <c r="I68" s="111"/>
      <c r="J68" s="111"/>
      <c r="K68" s="111"/>
      <c r="L68" s="111"/>
      <c r="M68" s="91"/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  <c r="CG68"/>
      <c r="CH68"/>
      <c r="CI68"/>
      <c r="CJ68"/>
      <c r="CK68"/>
      <c r="CL68"/>
      <c r="CM68"/>
      <c r="CN68"/>
      <c r="CO68"/>
      <c r="CP68"/>
      <c r="CQ68"/>
      <c r="CR68"/>
      <c r="CS68"/>
      <c r="CT68"/>
      <c r="CU68"/>
      <c r="CV68"/>
      <c r="CW68"/>
      <c r="CX68"/>
      <c r="CY68"/>
      <c r="CZ68"/>
      <c r="DA68"/>
      <c r="DB68"/>
      <c r="DC68"/>
      <c r="DD68"/>
      <c r="DE68"/>
      <c r="DF68"/>
      <c r="DG68"/>
      <c r="DH68"/>
      <c r="DI68"/>
      <c r="DJ68"/>
      <c r="DK68"/>
      <c r="DL68"/>
      <c r="DM68"/>
      <c r="DN68"/>
      <c r="DO68"/>
      <c r="DP68"/>
      <c r="DQ68"/>
      <c r="DR68"/>
      <c r="DS68"/>
      <c r="DT68"/>
      <c r="DU68"/>
      <c r="DV68"/>
      <c r="DW68"/>
      <c r="DX68"/>
      <c r="DY68"/>
      <c r="DZ68"/>
      <c r="EA68"/>
      <c r="EB68"/>
      <c r="EC68"/>
      <c r="ED68"/>
      <c r="EE68"/>
      <c r="EF68"/>
      <c r="EG68"/>
      <c r="EH68"/>
      <c r="EI68"/>
      <c r="EJ68"/>
      <c r="EK68"/>
      <c r="EL68"/>
      <c r="EM68"/>
      <c r="EN68"/>
      <c r="EO68"/>
      <c r="EP68"/>
      <c r="EQ68"/>
      <c r="ER68"/>
      <c r="ES68"/>
      <c r="ET68"/>
      <c r="EU68"/>
      <c r="EV68"/>
      <c r="EW68"/>
      <c r="EX68"/>
      <c r="EY68"/>
      <c r="EZ68"/>
      <c r="FA68"/>
      <c r="FB68"/>
      <c r="FC68"/>
      <c r="FD68"/>
      <c r="FE68"/>
      <c r="FF68"/>
      <c r="FG68"/>
      <c r="FH68"/>
      <c r="FI68"/>
      <c r="FJ68"/>
      <c r="FK68"/>
      <c r="FL68"/>
      <c r="FM68"/>
      <c r="FN68"/>
      <c r="FO68"/>
      <c r="FP68"/>
      <c r="FQ68"/>
      <c r="FR68"/>
      <c r="FS68"/>
      <c r="FT68"/>
      <c r="FU68"/>
      <c r="FV68"/>
      <c r="FW68"/>
      <c r="FX68"/>
      <c r="FY68"/>
      <c r="FZ68"/>
      <c r="GA68"/>
      <c r="GB68"/>
      <c r="GC68"/>
      <c r="GD68"/>
      <c r="GE68"/>
      <c r="GF68"/>
      <c r="GG68"/>
      <c r="GH68"/>
      <c r="GI68"/>
      <c r="GJ68"/>
      <c r="GK68"/>
      <c r="GL68"/>
      <c r="GM68"/>
      <c r="GN68"/>
      <c r="GO68"/>
      <c r="GP68"/>
      <c r="GQ68"/>
      <c r="GR68"/>
      <c r="GS68"/>
      <c r="GT68"/>
      <c r="GU68"/>
      <c r="GV68"/>
      <c r="GW68"/>
      <c r="GX68"/>
      <c r="GY68"/>
      <c r="GZ68"/>
      <c r="HA68"/>
      <c r="HB68"/>
      <c r="HC68"/>
      <c r="HD68"/>
      <c r="HE68"/>
      <c r="HF68"/>
      <c r="HG68"/>
      <c r="HH68"/>
      <c r="HI68"/>
      <c r="HJ68"/>
      <c r="HK68"/>
      <c r="HL68"/>
      <c r="HM68"/>
      <c r="HN68"/>
      <c r="HO68"/>
      <c r="HP68"/>
      <c r="HQ68"/>
      <c r="HR68"/>
      <c r="HS68"/>
      <c r="HT68"/>
      <c r="HU68"/>
      <c r="HV68"/>
      <c r="HW68"/>
      <c r="HX68"/>
      <c r="HY68"/>
      <c r="HZ68"/>
      <c r="IA68"/>
      <c r="IB68"/>
      <c r="IC68"/>
      <c r="ID68"/>
      <c r="IE68"/>
      <c r="IF68"/>
      <c r="IG68"/>
      <c r="IH68"/>
      <c r="II68"/>
      <c r="IJ68"/>
      <c r="IK68"/>
      <c r="IL68"/>
      <c r="IM68"/>
      <c r="IN68"/>
      <c r="IO68"/>
      <c r="IP68"/>
      <c r="IQ68"/>
      <c r="IR68"/>
      <c r="IS68"/>
      <c r="IT68"/>
      <c r="IU68"/>
      <c r="IV68"/>
    </row>
    <row r="69" spans="1:256" ht="26.25" customHeight="1">
      <c r="A69" s="112" t="s">
        <v>21</v>
      </c>
      <c r="B69" s="113" t="s">
        <v>52</v>
      </c>
      <c r="C69" s="492" t="s">
        <v>22</v>
      </c>
      <c r="D69" s="492"/>
      <c r="E69" s="492"/>
      <c r="F69" s="158" t="s">
        <v>23</v>
      </c>
      <c r="G69" s="158" t="s">
        <v>24</v>
      </c>
      <c r="H69" s="158" t="s">
        <v>55</v>
      </c>
      <c r="I69" s="158" t="s">
        <v>56</v>
      </c>
      <c r="J69" s="158" t="s">
        <v>132</v>
      </c>
      <c r="K69" s="158" t="s">
        <v>29</v>
      </c>
      <c r="L69" s="493" t="s">
        <v>31</v>
      </c>
      <c r="M69" s="493"/>
      <c r="N69" s="493"/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  <c r="CG69"/>
      <c r="CH69"/>
      <c r="CI69"/>
      <c r="CJ69"/>
      <c r="CK69"/>
      <c r="CL69"/>
      <c r="CM69"/>
      <c r="CN69"/>
      <c r="CO69"/>
      <c r="CP69"/>
      <c r="CQ69"/>
      <c r="CR69"/>
      <c r="CS69"/>
      <c r="CT69"/>
      <c r="CU69"/>
      <c r="CV69"/>
      <c r="CW69"/>
      <c r="CX69"/>
      <c r="CY69"/>
      <c r="CZ69"/>
      <c r="DA69"/>
      <c r="DB69"/>
      <c r="DC69"/>
      <c r="DD69"/>
      <c r="DE69"/>
      <c r="DF69"/>
      <c r="DG69"/>
      <c r="DH69"/>
      <c r="DI69"/>
      <c r="DJ69"/>
      <c r="DK69"/>
      <c r="DL69"/>
      <c r="DM69"/>
      <c r="DN69"/>
      <c r="DO69"/>
      <c r="DP69"/>
      <c r="DQ69"/>
      <c r="DR69"/>
      <c r="DS69"/>
      <c r="DT69"/>
      <c r="DU69"/>
      <c r="DV69"/>
      <c r="DW69"/>
      <c r="DX69"/>
      <c r="DY69"/>
      <c r="DZ69"/>
      <c r="EA69"/>
      <c r="EB69"/>
      <c r="EC69"/>
      <c r="ED69"/>
      <c r="EE69"/>
      <c r="EF69"/>
      <c r="EG69"/>
      <c r="EH69"/>
      <c r="EI69"/>
      <c r="EJ69"/>
      <c r="EK69"/>
      <c r="EL69"/>
      <c r="EM69"/>
      <c r="EN69"/>
      <c r="EO69"/>
      <c r="EP69"/>
      <c r="EQ69"/>
      <c r="ER69"/>
      <c r="ES69"/>
      <c r="ET69"/>
      <c r="EU69"/>
      <c r="EV69"/>
      <c r="EW69"/>
      <c r="EX69"/>
      <c r="EY69"/>
      <c r="EZ69"/>
      <c r="FA69"/>
      <c r="FB69"/>
      <c r="FC69"/>
      <c r="FD69"/>
      <c r="FE69"/>
      <c r="FF69"/>
      <c r="FG69"/>
      <c r="FH69"/>
      <c r="FI69"/>
      <c r="FJ69"/>
      <c r="FK69"/>
      <c r="FL69"/>
      <c r="FM69"/>
      <c r="FN69"/>
      <c r="FO69"/>
      <c r="FP69"/>
      <c r="FQ69"/>
      <c r="FR69"/>
      <c r="FS69"/>
      <c r="FT69"/>
      <c r="FU69"/>
      <c r="FV69"/>
      <c r="FW69"/>
      <c r="FX69"/>
      <c r="FY69"/>
      <c r="FZ69"/>
      <c r="GA69"/>
      <c r="GB69"/>
      <c r="GC69"/>
      <c r="GD69"/>
      <c r="GE69"/>
      <c r="GF69"/>
      <c r="GG69"/>
      <c r="GH69"/>
      <c r="GI69"/>
      <c r="GJ69"/>
      <c r="GK69"/>
      <c r="GL69"/>
      <c r="GM69"/>
      <c r="GN69"/>
      <c r="GO69"/>
      <c r="GP69"/>
      <c r="GQ69"/>
      <c r="GR69"/>
      <c r="GS69"/>
      <c r="GT69"/>
      <c r="GU69"/>
      <c r="GV69"/>
      <c r="GW69"/>
      <c r="GX69"/>
      <c r="GY69"/>
      <c r="GZ69"/>
      <c r="HA69"/>
      <c r="HB69"/>
      <c r="HC69"/>
      <c r="HD69"/>
      <c r="HE69"/>
      <c r="HF69"/>
      <c r="HG69"/>
      <c r="HH69"/>
      <c r="HI69"/>
      <c r="HJ69"/>
      <c r="HK69"/>
      <c r="HL69"/>
      <c r="HM69"/>
      <c r="HN69"/>
      <c r="HO69"/>
      <c r="HP69"/>
      <c r="HQ69"/>
      <c r="HR69"/>
      <c r="HS69"/>
      <c r="HT69"/>
      <c r="HU69"/>
      <c r="HV69"/>
      <c r="HW69"/>
      <c r="HX69"/>
      <c r="HY69"/>
      <c r="HZ69"/>
      <c r="IA69"/>
      <c r="IB69"/>
      <c r="IC69"/>
      <c r="ID69"/>
      <c r="IE69"/>
      <c r="IF69"/>
      <c r="IG69"/>
      <c r="IH69"/>
      <c r="II69"/>
      <c r="IJ69"/>
      <c r="IK69"/>
      <c r="IL69"/>
      <c r="IM69"/>
      <c r="IN69"/>
      <c r="IO69"/>
      <c r="IP69"/>
      <c r="IQ69"/>
      <c r="IR69"/>
      <c r="IS69"/>
      <c r="IT69"/>
      <c r="IU69"/>
      <c r="IV69"/>
    </row>
    <row r="70" spans="1:256" ht="15" customHeight="1">
      <c r="A70" s="491">
        <v>8</v>
      </c>
      <c r="B70" s="115">
        <v>1</v>
      </c>
      <c r="C70" s="126" t="s">
        <v>608</v>
      </c>
      <c r="D70" s="127"/>
      <c r="E70" s="127"/>
      <c r="F70" s="128">
        <v>1987</v>
      </c>
      <c r="G70" s="129" t="s">
        <v>206</v>
      </c>
      <c r="H70" s="160">
        <v>83.85</v>
      </c>
      <c r="I70" s="120">
        <f>J70</f>
        <v>35</v>
      </c>
      <c r="J70" s="120">
        <v>35</v>
      </c>
      <c r="K70" s="122" t="s">
        <v>19</v>
      </c>
      <c r="L70" s="132" t="s">
        <v>609</v>
      </c>
      <c r="M70" s="124"/>
      <c r="N70" s="162"/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  <c r="CG70"/>
      <c r="CH70"/>
      <c r="CI70"/>
      <c r="CJ70"/>
      <c r="CK70"/>
      <c r="CL70"/>
      <c r="CM70"/>
      <c r="CN70"/>
      <c r="CO70"/>
      <c r="CP70"/>
      <c r="CQ70"/>
      <c r="CR70"/>
      <c r="CS70"/>
      <c r="CT70"/>
      <c r="CU70"/>
      <c r="CV70"/>
      <c r="CW70"/>
      <c r="CX70"/>
      <c r="CY70"/>
      <c r="CZ70"/>
      <c r="DA70"/>
      <c r="DB70"/>
      <c r="DC70"/>
      <c r="DD70"/>
      <c r="DE70"/>
      <c r="DF70"/>
      <c r="DG70"/>
      <c r="DH70"/>
      <c r="DI70"/>
      <c r="DJ70"/>
      <c r="DK70"/>
      <c r="DL70"/>
      <c r="DM70"/>
      <c r="DN70"/>
      <c r="DO70"/>
      <c r="DP70"/>
      <c r="DQ70"/>
      <c r="DR70"/>
      <c r="DS70"/>
      <c r="DT70"/>
      <c r="DU70"/>
      <c r="DV70"/>
      <c r="DW70"/>
      <c r="DX70"/>
      <c r="DY70"/>
      <c r="DZ70"/>
      <c r="EA70"/>
      <c r="EB70"/>
      <c r="EC70"/>
      <c r="ED70"/>
      <c r="EE70"/>
      <c r="EF70"/>
      <c r="EG70"/>
      <c r="EH70"/>
      <c r="EI70"/>
      <c r="EJ70"/>
      <c r="EK70"/>
      <c r="EL70"/>
      <c r="EM70"/>
      <c r="EN70"/>
      <c r="EO70"/>
      <c r="EP70"/>
      <c r="EQ70"/>
      <c r="ER70"/>
      <c r="ES70"/>
      <c r="ET70"/>
      <c r="EU70"/>
      <c r="EV70"/>
      <c r="EW70"/>
      <c r="EX70"/>
      <c r="EY70"/>
      <c r="EZ70"/>
      <c r="FA70"/>
      <c r="FB70"/>
      <c r="FC70"/>
      <c r="FD70"/>
      <c r="FE70"/>
      <c r="FF70"/>
      <c r="FG70"/>
      <c r="FH70"/>
      <c r="FI70"/>
      <c r="FJ70"/>
      <c r="FK70"/>
      <c r="FL70"/>
      <c r="FM70"/>
      <c r="FN70"/>
      <c r="FO70"/>
      <c r="FP70"/>
      <c r="FQ70"/>
      <c r="FR70"/>
      <c r="FS70"/>
      <c r="FT70"/>
      <c r="FU70"/>
      <c r="FV70"/>
      <c r="FW70"/>
      <c r="FX70"/>
      <c r="FY70"/>
      <c r="FZ70"/>
      <c r="GA70"/>
      <c r="GB70"/>
      <c r="GC70"/>
      <c r="GD70"/>
      <c r="GE70"/>
      <c r="GF70"/>
      <c r="GG70"/>
      <c r="GH70"/>
      <c r="GI70"/>
      <c r="GJ70"/>
      <c r="GK70"/>
      <c r="GL70"/>
      <c r="GM70"/>
      <c r="GN70"/>
      <c r="GO70"/>
      <c r="GP70"/>
      <c r="GQ70"/>
      <c r="GR70"/>
      <c r="GS70"/>
      <c r="GT70"/>
      <c r="GU70"/>
      <c r="GV70"/>
      <c r="GW70"/>
      <c r="GX70"/>
      <c r="GY70"/>
      <c r="GZ70"/>
      <c r="HA70"/>
      <c r="HB70"/>
      <c r="HC70"/>
      <c r="HD70"/>
      <c r="HE70"/>
      <c r="HF70"/>
      <c r="HG70"/>
      <c r="HH70"/>
      <c r="HI70"/>
      <c r="HJ70"/>
      <c r="HK70"/>
      <c r="HL70"/>
      <c r="HM70"/>
      <c r="HN70"/>
      <c r="HO70"/>
      <c r="HP70"/>
      <c r="HQ70"/>
      <c r="HR70"/>
      <c r="HS70"/>
      <c r="HT70"/>
      <c r="HU70"/>
      <c r="HV70"/>
      <c r="HW70"/>
      <c r="HX70"/>
      <c r="HY70"/>
      <c r="HZ70"/>
      <c r="IA70"/>
      <c r="IB70"/>
      <c r="IC70"/>
      <c r="ID70"/>
      <c r="IE70"/>
      <c r="IF70"/>
      <c r="IG70"/>
      <c r="IH70"/>
      <c r="II70"/>
      <c r="IJ70"/>
      <c r="IK70"/>
      <c r="IL70"/>
      <c r="IM70"/>
      <c r="IN70"/>
      <c r="IO70"/>
      <c r="IP70"/>
      <c r="IQ70"/>
      <c r="IR70"/>
      <c r="IS70"/>
      <c r="IT70"/>
      <c r="IU70"/>
      <c r="IV70"/>
    </row>
    <row r="71" spans="1:256" ht="15" customHeight="1">
      <c r="A71" s="491"/>
      <c r="B71" s="118">
        <v>2</v>
      </c>
      <c r="C71" s="126" t="s">
        <v>494</v>
      </c>
      <c r="D71" s="127"/>
      <c r="E71" s="127"/>
      <c r="F71" s="128">
        <v>2000</v>
      </c>
      <c r="G71" s="129" t="s">
        <v>19</v>
      </c>
      <c r="H71" s="163">
        <v>73.8</v>
      </c>
      <c r="I71" s="118">
        <f>J71-J70</f>
        <v>32</v>
      </c>
      <c r="J71" s="118">
        <v>67</v>
      </c>
      <c r="K71" s="131" t="s">
        <v>19</v>
      </c>
      <c r="L71" s="164" t="s">
        <v>495</v>
      </c>
      <c r="M71" s="124"/>
      <c r="N71" s="162"/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  <c r="CG71"/>
      <c r="CH71"/>
      <c r="CI71"/>
      <c r="CJ71"/>
      <c r="CK71"/>
      <c r="CL71"/>
      <c r="CM71"/>
      <c r="CN71"/>
      <c r="CO71"/>
      <c r="CP71"/>
      <c r="CQ71"/>
      <c r="CR71"/>
      <c r="CS71"/>
      <c r="CT71"/>
      <c r="CU71"/>
      <c r="CV71"/>
      <c r="CW71"/>
      <c r="CX71"/>
      <c r="CY71"/>
      <c r="CZ71"/>
      <c r="DA71"/>
      <c r="DB71"/>
      <c r="DC71"/>
      <c r="DD71"/>
      <c r="DE71"/>
      <c r="DF71"/>
      <c r="DG71"/>
      <c r="DH71"/>
      <c r="DI71"/>
      <c r="DJ71"/>
      <c r="DK71"/>
      <c r="DL71"/>
      <c r="DM71"/>
      <c r="DN71"/>
      <c r="DO71"/>
      <c r="DP71"/>
      <c r="DQ71"/>
      <c r="DR71"/>
      <c r="DS71"/>
      <c r="DT71"/>
      <c r="DU71"/>
      <c r="DV71"/>
      <c r="DW71"/>
      <c r="DX71"/>
      <c r="DY71"/>
      <c r="DZ71"/>
      <c r="EA71"/>
      <c r="EB71"/>
      <c r="EC71"/>
      <c r="ED71"/>
      <c r="EE71"/>
      <c r="EF71"/>
      <c r="EG71"/>
      <c r="EH71"/>
      <c r="EI71"/>
      <c r="EJ71"/>
      <c r="EK71"/>
      <c r="EL71"/>
      <c r="EM71"/>
      <c r="EN71"/>
      <c r="EO71"/>
      <c r="EP71"/>
      <c r="EQ71"/>
      <c r="ER71"/>
      <c r="ES71"/>
      <c r="ET71"/>
      <c r="EU71"/>
      <c r="EV71"/>
      <c r="EW71"/>
      <c r="EX71"/>
      <c r="EY71"/>
      <c r="EZ71"/>
      <c r="FA71"/>
      <c r="FB71"/>
      <c r="FC71"/>
      <c r="FD71"/>
      <c r="FE71"/>
      <c r="FF71"/>
      <c r="FG71"/>
      <c r="FH71"/>
      <c r="FI71"/>
      <c r="FJ71"/>
      <c r="FK71"/>
      <c r="FL71"/>
      <c r="FM71"/>
      <c r="FN71"/>
      <c r="FO71"/>
      <c r="FP71"/>
      <c r="FQ71"/>
      <c r="FR71"/>
      <c r="FS71"/>
      <c r="FT71"/>
      <c r="FU71"/>
      <c r="FV71"/>
      <c r="FW71"/>
      <c r="FX71"/>
      <c r="FY71"/>
      <c r="FZ71"/>
      <c r="GA71"/>
      <c r="GB71"/>
      <c r="GC71"/>
      <c r="GD71"/>
      <c r="GE71"/>
      <c r="GF71"/>
      <c r="GG71"/>
      <c r="GH71"/>
      <c r="GI71"/>
      <c r="GJ71"/>
      <c r="GK71"/>
      <c r="GL71"/>
      <c r="GM71"/>
      <c r="GN71"/>
      <c r="GO71"/>
      <c r="GP71"/>
      <c r="GQ71"/>
      <c r="GR71"/>
      <c r="GS71"/>
      <c r="GT71"/>
      <c r="GU71"/>
      <c r="GV71"/>
      <c r="GW71"/>
      <c r="GX71"/>
      <c r="GY71"/>
      <c r="GZ71"/>
      <c r="HA71"/>
      <c r="HB71"/>
      <c r="HC71"/>
      <c r="HD71"/>
      <c r="HE71"/>
      <c r="HF71"/>
      <c r="HG71"/>
      <c r="HH71"/>
      <c r="HI71"/>
      <c r="HJ71"/>
      <c r="HK71"/>
      <c r="HL71"/>
      <c r="HM71"/>
      <c r="HN71"/>
      <c r="HO71"/>
      <c r="HP71"/>
      <c r="HQ71"/>
      <c r="HR71"/>
      <c r="HS71"/>
      <c r="HT71"/>
      <c r="HU71"/>
      <c r="HV71"/>
      <c r="HW71"/>
      <c r="HX71"/>
      <c r="HY71"/>
      <c r="HZ71"/>
      <c r="IA71"/>
      <c r="IB71"/>
      <c r="IC71"/>
      <c r="ID71"/>
      <c r="IE71"/>
      <c r="IF71"/>
      <c r="IG71"/>
      <c r="IH71"/>
      <c r="II71"/>
      <c r="IJ71"/>
      <c r="IK71"/>
      <c r="IL71"/>
      <c r="IM71"/>
      <c r="IN71"/>
      <c r="IO71"/>
      <c r="IP71"/>
      <c r="IQ71"/>
      <c r="IR71"/>
      <c r="IS71"/>
      <c r="IT71"/>
      <c r="IU71"/>
      <c r="IV71"/>
    </row>
    <row r="72" spans="1:256" ht="15" customHeight="1">
      <c r="A72" s="491"/>
      <c r="B72" s="118">
        <v>3</v>
      </c>
      <c r="C72" s="116" t="s">
        <v>277</v>
      </c>
      <c r="D72" s="117"/>
      <c r="E72" s="117"/>
      <c r="F72" s="118">
        <v>1999</v>
      </c>
      <c r="G72" s="129" t="s">
        <v>17</v>
      </c>
      <c r="H72" s="49">
        <v>92.5</v>
      </c>
      <c r="I72" s="133">
        <f>J72-J71</f>
        <v>34</v>
      </c>
      <c r="J72" s="133">
        <v>101</v>
      </c>
      <c r="K72" s="122" t="s">
        <v>19</v>
      </c>
      <c r="L72" s="178" t="s">
        <v>278</v>
      </c>
      <c r="M72" s="124"/>
      <c r="N72" s="162"/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  <c r="CG72"/>
      <c r="CH72"/>
      <c r="CI72"/>
      <c r="CJ72"/>
      <c r="CK72"/>
      <c r="CL72"/>
      <c r="CM72"/>
      <c r="CN72"/>
      <c r="CO72"/>
      <c r="CP72"/>
      <c r="CQ72"/>
      <c r="CR72"/>
      <c r="CS72"/>
      <c r="CT72"/>
      <c r="CU72"/>
      <c r="CV72"/>
      <c r="CW72"/>
      <c r="CX72"/>
      <c r="CY72"/>
      <c r="CZ72"/>
      <c r="DA72"/>
      <c r="DB72"/>
      <c r="DC72"/>
      <c r="DD72"/>
      <c r="DE72"/>
      <c r="DF72"/>
      <c r="DG72"/>
      <c r="DH72"/>
      <c r="DI72"/>
      <c r="DJ72"/>
      <c r="DK72"/>
      <c r="DL72"/>
      <c r="DM72"/>
      <c r="DN72"/>
      <c r="DO72"/>
      <c r="DP72"/>
      <c r="DQ72"/>
      <c r="DR72"/>
      <c r="DS72"/>
      <c r="DT72"/>
      <c r="DU72"/>
      <c r="DV72"/>
      <c r="DW72"/>
      <c r="DX72"/>
      <c r="DY72"/>
      <c r="DZ72"/>
      <c r="EA72"/>
      <c r="EB72"/>
      <c r="EC72"/>
      <c r="ED72"/>
      <c r="EE72"/>
      <c r="EF72"/>
      <c r="EG72"/>
      <c r="EH72"/>
      <c r="EI72"/>
      <c r="EJ72"/>
      <c r="EK72"/>
      <c r="EL72"/>
      <c r="EM72"/>
      <c r="EN72"/>
      <c r="EO72"/>
      <c r="EP72"/>
      <c r="EQ72"/>
      <c r="ER72"/>
      <c r="ES72"/>
      <c r="ET72"/>
      <c r="EU72"/>
      <c r="EV72"/>
      <c r="EW72"/>
      <c r="EX72"/>
      <c r="EY72"/>
      <c r="EZ72"/>
      <c r="FA72"/>
      <c r="FB72"/>
      <c r="FC72"/>
      <c r="FD72"/>
      <c r="FE72"/>
      <c r="FF72"/>
      <c r="FG72"/>
      <c r="FH72"/>
      <c r="FI72"/>
      <c r="FJ72"/>
      <c r="FK72"/>
      <c r="FL72"/>
      <c r="FM72"/>
      <c r="FN72"/>
      <c r="FO72"/>
      <c r="FP72"/>
      <c r="FQ72"/>
      <c r="FR72"/>
      <c r="FS72"/>
      <c r="FT72"/>
      <c r="FU72"/>
      <c r="FV72"/>
      <c r="FW72"/>
      <c r="FX72"/>
      <c r="FY72"/>
      <c r="FZ72"/>
      <c r="GA72"/>
      <c r="GB72"/>
      <c r="GC72"/>
      <c r="GD72"/>
      <c r="GE72"/>
      <c r="GF72"/>
      <c r="GG72"/>
      <c r="GH72"/>
      <c r="GI72"/>
      <c r="GJ72"/>
      <c r="GK72"/>
      <c r="GL72"/>
      <c r="GM72"/>
      <c r="GN72"/>
      <c r="GO72"/>
      <c r="GP72"/>
      <c r="GQ72"/>
      <c r="GR72"/>
      <c r="GS72"/>
      <c r="GT72"/>
      <c r="GU72"/>
      <c r="GV72"/>
      <c r="GW72"/>
      <c r="GX72"/>
      <c r="GY72"/>
      <c r="GZ72"/>
      <c r="HA72"/>
      <c r="HB72"/>
      <c r="HC72"/>
      <c r="HD72"/>
      <c r="HE72"/>
      <c r="HF72"/>
      <c r="HG72"/>
      <c r="HH72"/>
      <c r="HI72"/>
      <c r="HJ72"/>
      <c r="HK72"/>
      <c r="HL72"/>
      <c r="HM72"/>
      <c r="HN72"/>
      <c r="HO72"/>
      <c r="HP72"/>
      <c r="HQ72"/>
      <c r="HR72"/>
      <c r="HS72"/>
      <c r="HT72"/>
      <c r="HU72"/>
      <c r="HV72"/>
      <c r="HW72"/>
      <c r="HX72"/>
      <c r="HY72"/>
      <c r="HZ72"/>
      <c r="IA72"/>
      <c r="IB72"/>
      <c r="IC72"/>
      <c r="ID72"/>
      <c r="IE72"/>
      <c r="IF72"/>
      <c r="IG72"/>
      <c r="IH72"/>
      <c r="II72"/>
      <c r="IJ72"/>
      <c r="IK72"/>
      <c r="IL72"/>
      <c r="IM72"/>
      <c r="IN72"/>
      <c r="IO72"/>
      <c r="IP72"/>
      <c r="IQ72"/>
      <c r="IR72"/>
      <c r="IS72"/>
      <c r="IT72"/>
      <c r="IU72"/>
      <c r="IV72"/>
    </row>
    <row r="73" spans="1:256" ht="15" customHeight="1">
      <c r="A73" s="491"/>
      <c r="B73" s="137">
        <v>4</v>
      </c>
      <c r="C73" s="138" t="s">
        <v>535</v>
      </c>
      <c r="D73" s="139"/>
      <c r="E73" s="140"/>
      <c r="F73" s="141">
        <v>2005</v>
      </c>
      <c r="G73" s="142" t="s">
        <v>19</v>
      </c>
      <c r="H73" s="143">
        <v>83.8</v>
      </c>
      <c r="I73" s="144">
        <f>J73-J72</f>
        <v>29</v>
      </c>
      <c r="J73" s="144">
        <v>130</v>
      </c>
      <c r="K73" s="185" t="s">
        <v>19</v>
      </c>
      <c r="L73" s="179" t="s">
        <v>536</v>
      </c>
      <c r="M73" s="148"/>
      <c r="N73" s="171"/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  <c r="CG73"/>
      <c r="CH73"/>
      <c r="CI73"/>
      <c r="CJ73"/>
      <c r="CK73"/>
      <c r="CL73"/>
      <c r="CM73"/>
      <c r="CN73"/>
      <c r="CO73"/>
      <c r="CP73"/>
      <c r="CQ73"/>
      <c r="CR73"/>
      <c r="CS73"/>
      <c r="CT73"/>
      <c r="CU73"/>
      <c r="CV73"/>
      <c r="CW73"/>
      <c r="CX73"/>
      <c r="CY73"/>
      <c r="CZ73"/>
      <c r="DA73"/>
      <c r="DB73"/>
      <c r="DC73"/>
      <c r="DD73"/>
      <c r="DE73"/>
      <c r="DF73"/>
      <c r="DG73"/>
      <c r="DH73"/>
      <c r="DI73"/>
      <c r="DJ73"/>
      <c r="DK73"/>
      <c r="DL73"/>
      <c r="DM73"/>
      <c r="DN73"/>
      <c r="DO73"/>
      <c r="DP73"/>
      <c r="DQ73"/>
      <c r="DR73"/>
      <c r="DS73"/>
      <c r="DT73"/>
      <c r="DU73"/>
      <c r="DV73"/>
      <c r="DW73"/>
      <c r="DX73"/>
      <c r="DY73"/>
      <c r="DZ73"/>
      <c r="EA73"/>
      <c r="EB73"/>
      <c r="EC73"/>
      <c r="ED73"/>
      <c r="EE73"/>
      <c r="EF73"/>
      <c r="EG73"/>
      <c r="EH73"/>
      <c r="EI73"/>
      <c r="EJ73"/>
      <c r="EK73"/>
      <c r="EL73"/>
      <c r="EM73"/>
      <c r="EN73"/>
      <c r="EO73"/>
      <c r="EP73"/>
      <c r="EQ73"/>
      <c r="ER73"/>
      <c r="ES73"/>
      <c r="ET73"/>
      <c r="EU73"/>
      <c r="EV73"/>
      <c r="EW73"/>
      <c r="EX73"/>
      <c r="EY73"/>
      <c r="EZ73"/>
      <c r="FA73"/>
      <c r="FB73"/>
      <c r="FC73"/>
      <c r="FD73"/>
      <c r="FE73"/>
      <c r="FF73"/>
      <c r="FG73"/>
      <c r="FH73"/>
      <c r="FI73"/>
      <c r="FJ73"/>
      <c r="FK73"/>
      <c r="FL73"/>
      <c r="FM73"/>
      <c r="FN73"/>
      <c r="FO73"/>
      <c r="FP73"/>
      <c r="FQ73"/>
      <c r="FR73"/>
      <c r="FS73"/>
      <c r="FT73"/>
      <c r="FU73"/>
      <c r="FV73"/>
      <c r="FW73"/>
      <c r="FX73"/>
      <c r="FY73"/>
      <c r="FZ73"/>
      <c r="GA73"/>
      <c r="GB73"/>
      <c r="GC73"/>
      <c r="GD73"/>
      <c r="GE73"/>
      <c r="GF73"/>
      <c r="GG73"/>
      <c r="GH73"/>
      <c r="GI73"/>
      <c r="GJ73"/>
      <c r="GK73"/>
      <c r="GL73"/>
      <c r="GM73"/>
      <c r="GN73"/>
      <c r="GO73"/>
      <c r="GP73"/>
      <c r="GQ73"/>
      <c r="GR73"/>
      <c r="GS73"/>
      <c r="GT73"/>
      <c r="GU73"/>
      <c r="GV73"/>
      <c r="GW73"/>
      <c r="GX73"/>
      <c r="GY73"/>
      <c r="GZ73"/>
      <c r="HA73"/>
      <c r="HB73"/>
      <c r="HC73"/>
      <c r="HD73"/>
      <c r="HE73"/>
      <c r="HF73"/>
      <c r="HG73"/>
      <c r="HH73"/>
      <c r="HI73"/>
      <c r="HJ73"/>
      <c r="HK73"/>
      <c r="HL73"/>
      <c r="HM73"/>
      <c r="HN73"/>
      <c r="HO73"/>
      <c r="HP73"/>
      <c r="HQ73"/>
      <c r="HR73"/>
      <c r="HS73"/>
      <c r="HT73"/>
      <c r="HU73"/>
      <c r="HV73"/>
      <c r="HW73"/>
      <c r="HX73"/>
      <c r="HY73"/>
      <c r="HZ73"/>
      <c r="IA73"/>
      <c r="IB73"/>
      <c r="IC73"/>
      <c r="ID73"/>
      <c r="IE73"/>
      <c r="IF73"/>
      <c r="IG73"/>
      <c r="IH73"/>
      <c r="II73"/>
      <c r="IJ73"/>
      <c r="IK73"/>
      <c r="IL73"/>
      <c r="IM73"/>
      <c r="IN73"/>
      <c r="IO73"/>
      <c r="IP73"/>
      <c r="IQ73"/>
      <c r="IR73"/>
      <c r="IS73"/>
      <c r="IT73"/>
      <c r="IU73"/>
      <c r="IV73"/>
    </row>
    <row r="74" spans="1:256" ht="18" customHeight="1">
      <c r="C74" s="150"/>
      <c r="D74" s="150"/>
      <c r="E74" s="150"/>
      <c r="F74" s="151"/>
      <c r="G74" s="152" t="s">
        <v>133</v>
      </c>
      <c r="H74" s="153">
        <f>H70+H71+H72+H73</f>
        <v>333.95</v>
      </c>
      <c r="I74" s="111"/>
      <c r="J74" s="172">
        <f>J73</f>
        <v>130</v>
      </c>
      <c r="K74" s="155"/>
      <c r="L74" s="111"/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  <c r="CG74"/>
      <c r="CH74"/>
      <c r="CI74"/>
      <c r="CJ74"/>
      <c r="CK74"/>
      <c r="CL74"/>
      <c r="CM74"/>
      <c r="CN74"/>
      <c r="CO74"/>
      <c r="CP74"/>
      <c r="CQ74"/>
      <c r="CR74"/>
      <c r="CS74"/>
      <c r="CT74"/>
      <c r="CU74"/>
      <c r="CV74"/>
      <c r="CW74"/>
      <c r="CX74"/>
      <c r="CY74"/>
      <c r="CZ74"/>
      <c r="DA74"/>
      <c r="DB74"/>
      <c r="DC74"/>
      <c r="DD74"/>
      <c r="DE74"/>
      <c r="DF74"/>
      <c r="DG74"/>
      <c r="DH74"/>
      <c r="DI74"/>
      <c r="DJ74"/>
      <c r="DK74"/>
      <c r="DL74"/>
      <c r="DM74"/>
      <c r="DN74"/>
      <c r="DO74"/>
      <c r="DP74"/>
      <c r="DQ74"/>
      <c r="DR74"/>
      <c r="DS74"/>
      <c r="DT74"/>
      <c r="DU74"/>
      <c r="DV74"/>
      <c r="DW74"/>
      <c r="DX74"/>
      <c r="DY74"/>
      <c r="DZ74"/>
      <c r="EA74"/>
      <c r="EB74"/>
      <c r="EC74"/>
      <c r="ED74"/>
      <c r="EE74"/>
      <c r="EF74"/>
      <c r="EG74"/>
      <c r="EH74"/>
      <c r="EI74"/>
      <c r="EJ74"/>
      <c r="EK74"/>
      <c r="EL74"/>
      <c r="EM74"/>
      <c r="EN74"/>
      <c r="EO74"/>
      <c r="EP74"/>
      <c r="EQ74"/>
      <c r="ER74"/>
      <c r="ES74"/>
      <c r="ET74"/>
      <c r="EU74"/>
      <c r="EV74"/>
      <c r="EW74"/>
      <c r="EX74"/>
      <c r="EY74"/>
      <c r="EZ74"/>
      <c r="FA74"/>
      <c r="FB74"/>
      <c r="FC74"/>
      <c r="FD74"/>
      <c r="FE74"/>
      <c r="FF74"/>
      <c r="FG74"/>
      <c r="FH74"/>
      <c r="FI74"/>
      <c r="FJ74"/>
      <c r="FK74"/>
      <c r="FL74"/>
      <c r="FM74"/>
      <c r="FN74"/>
      <c r="FO74"/>
      <c r="FP74"/>
      <c r="FQ74"/>
      <c r="FR74"/>
      <c r="FS74"/>
      <c r="FT74"/>
      <c r="FU74"/>
      <c r="FV74"/>
      <c r="FW74"/>
      <c r="FX74"/>
      <c r="FY74"/>
      <c r="FZ74"/>
      <c r="GA74"/>
      <c r="GB74"/>
      <c r="GC74"/>
      <c r="GD74"/>
      <c r="GE74"/>
      <c r="GF74"/>
      <c r="GG74"/>
      <c r="GH74"/>
      <c r="GI74"/>
      <c r="GJ74"/>
      <c r="GK74"/>
      <c r="GL74"/>
      <c r="GM74"/>
      <c r="GN74"/>
      <c r="GO74"/>
      <c r="GP74"/>
      <c r="GQ74"/>
      <c r="GR74"/>
      <c r="GS74"/>
      <c r="GT74"/>
      <c r="GU74"/>
      <c r="GV74"/>
      <c r="GW74"/>
      <c r="GX74"/>
      <c r="GY74"/>
      <c r="GZ74"/>
      <c r="HA74"/>
      <c r="HB74"/>
      <c r="HC74"/>
      <c r="HD74"/>
      <c r="HE74"/>
      <c r="HF74"/>
      <c r="HG74"/>
      <c r="HH74"/>
      <c r="HI74"/>
      <c r="HJ74"/>
      <c r="HK74"/>
      <c r="HL74"/>
      <c r="HM74"/>
      <c r="HN74"/>
      <c r="HO74"/>
      <c r="HP74"/>
      <c r="HQ74"/>
      <c r="HR74"/>
      <c r="HS74"/>
      <c r="HT74"/>
      <c r="HU74"/>
      <c r="HV74"/>
      <c r="HW74"/>
      <c r="HX74"/>
      <c r="HY74"/>
      <c r="HZ74"/>
      <c r="IA74"/>
      <c r="IB74"/>
      <c r="IC74"/>
      <c r="ID74"/>
      <c r="IE74"/>
      <c r="IF74"/>
      <c r="IG74"/>
      <c r="IH74"/>
      <c r="II74"/>
      <c r="IJ74"/>
      <c r="IK74"/>
      <c r="IL74"/>
      <c r="IM74"/>
      <c r="IN74"/>
      <c r="IO74"/>
      <c r="IP74"/>
      <c r="IQ74"/>
      <c r="IR74"/>
      <c r="IS74"/>
      <c r="IT74"/>
      <c r="IU74"/>
      <c r="IV74"/>
    </row>
    <row r="75" spans="1:256" ht="15" customHeight="1">
      <c r="A75" s="107" t="s">
        <v>134</v>
      </c>
      <c r="B75" s="108"/>
      <c r="C75" s="156" t="s">
        <v>75</v>
      </c>
      <c r="D75" s="110"/>
      <c r="E75" s="110"/>
      <c r="F75" s="111"/>
      <c r="G75" s="111"/>
      <c r="H75" s="111"/>
      <c r="I75" s="111"/>
      <c r="J75" s="111"/>
      <c r="K75" s="111"/>
      <c r="L75" s="111"/>
      <c r="M75" s="91"/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  <c r="CG75"/>
      <c r="CH75"/>
      <c r="CI75"/>
      <c r="CJ75"/>
      <c r="CK75"/>
      <c r="CL75"/>
      <c r="CM75"/>
      <c r="CN75"/>
      <c r="CO75"/>
      <c r="CP75"/>
      <c r="CQ75"/>
      <c r="CR75"/>
      <c r="CS75"/>
      <c r="CT75"/>
      <c r="CU75"/>
      <c r="CV75"/>
      <c r="CW75"/>
      <c r="CX75"/>
      <c r="CY75"/>
      <c r="CZ75"/>
      <c r="DA75"/>
      <c r="DB75"/>
      <c r="DC75"/>
      <c r="DD75"/>
      <c r="DE75"/>
      <c r="DF75"/>
      <c r="DG75"/>
      <c r="DH75"/>
      <c r="DI75"/>
      <c r="DJ75"/>
      <c r="DK75"/>
      <c r="DL75"/>
      <c r="DM75"/>
      <c r="DN75"/>
      <c r="DO75"/>
      <c r="DP75"/>
      <c r="DQ75"/>
      <c r="DR75"/>
      <c r="DS75"/>
      <c r="DT75"/>
      <c r="DU75"/>
      <c r="DV75"/>
      <c r="DW75"/>
      <c r="DX75"/>
      <c r="DY75"/>
      <c r="DZ75"/>
      <c r="EA75"/>
      <c r="EB75"/>
      <c r="EC75"/>
      <c r="ED75"/>
      <c r="EE75"/>
      <c r="EF75"/>
      <c r="EG75"/>
      <c r="EH75"/>
      <c r="EI75"/>
      <c r="EJ75"/>
      <c r="EK75"/>
      <c r="EL75"/>
      <c r="EM75"/>
      <c r="EN75"/>
      <c r="EO75"/>
      <c r="EP75"/>
      <c r="EQ75"/>
      <c r="ER75"/>
      <c r="ES75"/>
      <c r="ET75"/>
      <c r="EU75"/>
      <c r="EV75"/>
      <c r="EW75"/>
      <c r="EX75"/>
      <c r="EY75"/>
      <c r="EZ75"/>
      <c r="FA75"/>
      <c r="FB75"/>
      <c r="FC75"/>
      <c r="FD75"/>
      <c r="FE75"/>
      <c r="FF75"/>
      <c r="FG75"/>
      <c r="FH75"/>
      <c r="FI75"/>
      <c r="FJ75"/>
      <c r="FK75"/>
      <c r="FL75"/>
      <c r="FM75"/>
      <c r="FN75"/>
      <c r="FO75"/>
      <c r="FP75"/>
      <c r="FQ75"/>
      <c r="FR75"/>
      <c r="FS75"/>
      <c r="FT75"/>
      <c r="FU75"/>
      <c r="FV75"/>
      <c r="FW75"/>
      <c r="FX75"/>
      <c r="FY75"/>
      <c r="FZ75"/>
      <c r="GA75"/>
      <c r="GB75"/>
      <c r="GC75"/>
      <c r="GD75"/>
      <c r="GE75"/>
      <c r="GF75"/>
      <c r="GG75"/>
      <c r="GH75"/>
      <c r="GI75"/>
      <c r="GJ75"/>
      <c r="GK75"/>
      <c r="GL75"/>
      <c r="GM75"/>
      <c r="GN75"/>
      <c r="GO75"/>
      <c r="GP75"/>
      <c r="GQ75"/>
      <c r="GR75"/>
      <c r="GS75"/>
      <c r="GT75"/>
      <c r="GU75"/>
      <c r="GV75"/>
      <c r="GW75"/>
      <c r="GX75"/>
      <c r="GY75"/>
      <c r="GZ75"/>
      <c r="HA75"/>
      <c r="HB75"/>
      <c r="HC75"/>
      <c r="HD75"/>
      <c r="HE75"/>
      <c r="HF75"/>
      <c r="HG75"/>
      <c r="HH75"/>
      <c r="HI75"/>
      <c r="HJ75"/>
      <c r="HK75"/>
      <c r="HL75"/>
      <c r="HM75"/>
      <c r="HN75"/>
      <c r="HO75"/>
      <c r="HP75"/>
      <c r="HQ75"/>
      <c r="HR75"/>
      <c r="HS75"/>
      <c r="HT75"/>
      <c r="HU75"/>
      <c r="HV75"/>
      <c r="HW75"/>
      <c r="HX75"/>
      <c r="HY75"/>
      <c r="HZ75"/>
      <c r="IA75"/>
      <c r="IB75"/>
      <c r="IC75"/>
      <c r="ID75"/>
      <c r="IE75"/>
      <c r="IF75"/>
      <c r="IG75"/>
      <c r="IH75"/>
      <c r="II75"/>
      <c r="IJ75"/>
      <c r="IK75"/>
      <c r="IL75"/>
      <c r="IM75"/>
      <c r="IN75"/>
      <c r="IO75"/>
      <c r="IP75"/>
      <c r="IQ75"/>
      <c r="IR75"/>
      <c r="IS75"/>
      <c r="IT75"/>
      <c r="IU75"/>
      <c r="IV75"/>
    </row>
    <row r="76" spans="1:256" ht="26.25" customHeight="1">
      <c r="A76" s="112" t="s">
        <v>21</v>
      </c>
      <c r="B76" s="113" t="s">
        <v>52</v>
      </c>
      <c r="C76" s="492" t="s">
        <v>22</v>
      </c>
      <c r="D76" s="492"/>
      <c r="E76" s="492"/>
      <c r="F76" s="158" t="s">
        <v>23</v>
      </c>
      <c r="G76" s="158" t="s">
        <v>24</v>
      </c>
      <c r="H76" s="158" t="s">
        <v>55</v>
      </c>
      <c r="I76" s="158" t="s">
        <v>56</v>
      </c>
      <c r="J76" s="158" t="s">
        <v>132</v>
      </c>
      <c r="K76" s="158" t="s">
        <v>29</v>
      </c>
      <c r="L76" s="493" t="s">
        <v>31</v>
      </c>
      <c r="M76" s="493"/>
      <c r="N76" s="493"/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  <c r="CG76"/>
      <c r="CH76"/>
      <c r="CI76"/>
      <c r="CJ76"/>
      <c r="CK76"/>
      <c r="CL76"/>
      <c r="CM76"/>
      <c r="CN76"/>
      <c r="CO76"/>
      <c r="CP76"/>
      <c r="CQ76"/>
      <c r="CR76"/>
      <c r="CS76"/>
      <c r="CT76"/>
      <c r="CU76"/>
      <c r="CV76"/>
      <c r="CW76"/>
      <c r="CX76"/>
      <c r="CY76"/>
      <c r="CZ76"/>
      <c r="DA76"/>
      <c r="DB76"/>
      <c r="DC76"/>
      <c r="DD76"/>
      <c r="DE76"/>
      <c r="DF76"/>
      <c r="DG76"/>
      <c r="DH76"/>
      <c r="DI76"/>
      <c r="DJ76"/>
      <c r="DK76"/>
      <c r="DL76"/>
      <c r="DM76"/>
      <c r="DN76"/>
      <c r="DO76"/>
      <c r="DP76"/>
      <c r="DQ76"/>
      <c r="DR76"/>
      <c r="DS76"/>
      <c r="DT76"/>
      <c r="DU76"/>
      <c r="DV76"/>
      <c r="DW76"/>
      <c r="DX76"/>
      <c r="DY76"/>
      <c r="DZ76"/>
      <c r="EA76"/>
      <c r="EB76"/>
      <c r="EC76"/>
      <c r="ED76"/>
      <c r="EE76"/>
      <c r="EF76"/>
      <c r="EG76"/>
      <c r="EH76"/>
      <c r="EI76"/>
      <c r="EJ76"/>
      <c r="EK76"/>
      <c r="EL76"/>
      <c r="EM76"/>
      <c r="EN76"/>
      <c r="EO76"/>
      <c r="EP76"/>
      <c r="EQ76"/>
      <c r="ER76"/>
      <c r="ES76"/>
      <c r="ET76"/>
      <c r="EU76"/>
      <c r="EV76"/>
      <c r="EW76"/>
      <c r="EX76"/>
      <c r="EY76"/>
      <c r="EZ76"/>
      <c r="FA76"/>
      <c r="FB76"/>
      <c r="FC76"/>
      <c r="FD76"/>
      <c r="FE76"/>
      <c r="FF76"/>
      <c r="FG76"/>
      <c r="FH76"/>
      <c r="FI76"/>
      <c r="FJ76"/>
      <c r="FK76"/>
      <c r="FL76"/>
      <c r="FM76"/>
      <c r="FN76"/>
      <c r="FO76"/>
      <c r="FP76"/>
      <c r="FQ76"/>
      <c r="FR76"/>
      <c r="FS76"/>
      <c r="FT76"/>
      <c r="FU76"/>
      <c r="FV76"/>
      <c r="FW76"/>
      <c r="FX76"/>
      <c r="FY76"/>
      <c r="FZ76"/>
      <c r="GA76"/>
      <c r="GB76"/>
      <c r="GC76"/>
      <c r="GD76"/>
      <c r="GE76"/>
      <c r="GF76"/>
      <c r="GG76"/>
      <c r="GH76"/>
      <c r="GI76"/>
      <c r="GJ76"/>
      <c r="GK76"/>
      <c r="GL76"/>
      <c r="GM76"/>
      <c r="GN76"/>
      <c r="GO76"/>
      <c r="GP76"/>
      <c r="GQ76"/>
      <c r="GR76"/>
      <c r="GS76"/>
      <c r="GT76"/>
      <c r="GU76"/>
      <c r="GV76"/>
      <c r="GW76"/>
      <c r="GX76"/>
      <c r="GY76"/>
      <c r="GZ76"/>
      <c r="HA76"/>
      <c r="HB76"/>
      <c r="HC76"/>
      <c r="HD76"/>
      <c r="HE76"/>
      <c r="HF76"/>
      <c r="HG76"/>
      <c r="HH76"/>
      <c r="HI76"/>
      <c r="HJ76"/>
      <c r="HK76"/>
      <c r="HL76"/>
      <c r="HM76"/>
      <c r="HN76"/>
      <c r="HO76"/>
      <c r="HP76"/>
      <c r="HQ76"/>
      <c r="HR76"/>
      <c r="HS76"/>
      <c r="HT76"/>
      <c r="HU76"/>
      <c r="HV76"/>
      <c r="HW76"/>
      <c r="HX76"/>
      <c r="HY76"/>
      <c r="HZ76"/>
      <c r="IA76"/>
      <c r="IB76"/>
      <c r="IC76"/>
      <c r="ID76"/>
      <c r="IE76"/>
      <c r="IF76"/>
      <c r="IG76"/>
      <c r="IH76"/>
      <c r="II76"/>
      <c r="IJ76"/>
      <c r="IK76"/>
      <c r="IL76"/>
      <c r="IM76"/>
      <c r="IN76"/>
      <c r="IO76"/>
      <c r="IP76"/>
      <c r="IQ76"/>
      <c r="IR76"/>
      <c r="IS76"/>
      <c r="IT76"/>
      <c r="IU76"/>
      <c r="IV76"/>
    </row>
    <row r="77" spans="1:256" ht="15" customHeight="1">
      <c r="A77" s="491">
        <v>9</v>
      </c>
      <c r="B77" s="115">
        <v>1</v>
      </c>
      <c r="C77" s="126" t="s">
        <v>539</v>
      </c>
      <c r="D77" s="127"/>
      <c r="E77" s="127"/>
      <c r="F77" s="128">
        <v>1983</v>
      </c>
      <c r="G77" s="129" t="s">
        <v>18</v>
      </c>
      <c r="H77" s="160">
        <v>93.25</v>
      </c>
      <c r="I77" s="120">
        <f>J77</f>
        <v>35</v>
      </c>
      <c r="J77" s="120">
        <v>35</v>
      </c>
      <c r="K77" s="122" t="s">
        <v>19</v>
      </c>
      <c r="L77" s="132" t="s">
        <v>540</v>
      </c>
      <c r="M77" s="124"/>
      <c r="N77" s="162"/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  <c r="CG77"/>
      <c r="CH77"/>
      <c r="CI77"/>
      <c r="CJ77"/>
      <c r="CK77"/>
      <c r="CL77"/>
      <c r="CM77"/>
      <c r="CN77"/>
      <c r="CO77"/>
      <c r="CP77"/>
      <c r="CQ77"/>
      <c r="CR77"/>
      <c r="CS77"/>
      <c r="CT77"/>
      <c r="CU77"/>
      <c r="CV77"/>
      <c r="CW77"/>
      <c r="CX77"/>
      <c r="CY77"/>
      <c r="CZ77"/>
      <c r="DA77"/>
      <c r="DB77"/>
      <c r="DC77"/>
      <c r="DD77"/>
      <c r="DE77"/>
      <c r="DF77"/>
      <c r="DG77"/>
      <c r="DH77"/>
      <c r="DI77"/>
      <c r="DJ77"/>
      <c r="DK77"/>
      <c r="DL77"/>
      <c r="DM77"/>
      <c r="DN77"/>
      <c r="DO77"/>
      <c r="DP77"/>
      <c r="DQ77"/>
      <c r="DR77"/>
      <c r="DS77"/>
      <c r="DT77"/>
      <c r="DU77"/>
      <c r="DV77"/>
      <c r="DW77"/>
      <c r="DX77"/>
      <c r="DY77"/>
      <c r="DZ77"/>
      <c r="EA77"/>
      <c r="EB77"/>
      <c r="EC77"/>
      <c r="ED77"/>
      <c r="EE77"/>
      <c r="EF77"/>
      <c r="EG77"/>
      <c r="EH77"/>
      <c r="EI77"/>
      <c r="EJ77"/>
      <c r="EK77"/>
      <c r="EL77"/>
      <c r="EM77"/>
      <c r="EN77"/>
      <c r="EO77"/>
      <c r="EP77"/>
      <c r="EQ77"/>
      <c r="ER77"/>
      <c r="ES77"/>
      <c r="ET77"/>
      <c r="EU77"/>
      <c r="EV77"/>
      <c r="EW77"/>
      <c r="EX77"/>
      <c r="EY77"/>
      <c r="EZ77"/>
      <c r="FA77"/>
      <c r="FB77"/>
      <c r="FC77"/>
      <c r="FD77"/>
      <c r="FE77"/>
      <c r="FF77"/>
      <c r="FG77"/>
      <c r="FH77"/>
      <c r="FI77"/>
      <c r="FJ77"/>
      <c r="FK77"/>
      <c r="FL77"/>
      <c r="FM77"/>
      <c r="FN77"/>
      <c r="FO77"/>
      <c r="FP77"/>
      <c r="FQ77"/>
      <c r="FR77"/>
      <c r="FS77"/>
      <c r="FT77"/>
      <c r="FU77"/>
      <c r="FV77"/>
      <c r="FW77"/>
      <c r="FX77"/>
      <c r="FY77"/>
      <c r="FZ77"/>
      <c r="GA77"/>
      <c r="GB77"/>
      <c r="GC77"/>
      <c r="GD77"/>
      <c r="GE77"/>
      <c r="GF77"/>
      <c r="GG77"/>
      <c r="GH77"/>
      <c r="GI77"/>
      <c r="GJ77"/>
      <c r="GK77"/>
      <c r="GL77"/>
      <c r="GM77"/>
      <c r="GN77"/>
      <c r="GO77"/>
      <c r="GP77"/>
      <c r="GQ77"/>
      <c r="GR77"/>
      <c r="GS77"/>
      <c r="GT77"/>
      <c r="GU77"/>
      <c r="GV77"/>
      <c r="GW77"/>
      <c r="GX77"/>
      <c r="GY77"/>
      <c r="GZ77"/>
      <c r="HA77"/>
      <c r="HB77"/>
      <c r="HC77"/>
      <c r="HD77"/>
      <c r="HE77"/>
      <c r="HF77"/>
      <c r="HG77"/>
      <c r="HH77"/>
      <c r="HI77"/>
      <c r="HJ77"/>
      <c r="HK77"/>
      <c r="HL77"/>
      <c r="HM77"/>
      <c r="HN77"/>
      <c r="HO77"/>
      <c r="HP77"/>
      <c r="HQ77"/>
      <c r="HR77"/>
      <c r="HS77"/>
      <c r="HT77"/>
      <c r="HU77"/>
      <c r="HV77"/>
      <c r="HW77"/>
      <c r="HX77"/>
      <c r="HY77"/>
      <c r="HZ77"/>
      <c r="IA77"/>
      <c r="IB77"/>
      <c r="IC77"/>
      <c r="ID77"/>
      <c r="IE77"/>
      <c r="IF77"/>
      <c r="IG77"/>
      <c r="IH77"/>
      <c r="II77"/>
      <c r="IJ77"/>
      <c r="IK77"/>
      <c r="IL77"/>
      <c r="IM77"/>
      <c r="IN77"/>
      <c r="IO77"/>
      <c r="IP77"/>
      <c r="IQ77"/>
      <c r="IR77"/>
      <c r="IS77"/>
      <c r="IT77"/>
      <c r="IU77"/>
      <c r="IV77"/>
    </row>
    <row r="78" spans="1:256" ht="15" customHeight="1">
      <c r="A78" s="491"/>
      <c r="B78" s="118">
        <v>2</v>
      </c>
      <c r="C78" s="126" t="s">
        <v>629</v>
      </c>
      <c r="D78" s="127"/>
      <c r="E78" s="127"/>
      <c r="F78" s="128">
        <v>1988</v>
      </c>
      <c r="G78" s="129" t="s">
        <v>19</v>
      </c>
      <c r="H78" s="163">
        <v>86.25</v>
      </c>
      <c r="I78" s="118">
        <f>J78-J77</f>
        <v>24</v>
      </c>
      <c r="J78" s="118">
        <v>59</v>
      </c>
      <c r="K78" s="131" t="s">
        <v>19</v>
      </c>
      <c r="L78" s="132" t="s">
        <v>610</v>
      </c>
      <c r="M78" s="124"/>
      <c r="N78" s="162"/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  <c r="CG78"/>
      <c r="CH78"/>
      <c r="CI78"/>
      <c r="CJ78"/>
      <c r="CK78"/>
      <c r="CL78"/>
      <c r="CM78"/>
      <c r="CN78"/>
      <c r="CO78"/>
      <c r="CP78"/>
      <c r="CQ78"/>
      <c r="CR78"/>
      <c r="CS78"/>
      <c r="CT78"/>
      <c r="CU78"/>
      <c r="CV78"/>
      <c r="CW78"/>
      <c r="CX78"/>
      <c r="CY78"/>
      <c r="CZ78"/>
      <c r="DA78"/>
      <c r="DB78"/>
      <c r="DC78"/>
      <c r="DD78"/>
      <c r="DE78"/>
      <c r="DF78"/>
      <c r="DG78"/>
      <c r="DH78"/>
      <c r="DI78"/>
      <c r="DJ78"/>
      <c r="DK78"/>
      <c r="DL78"/>
      <c r="DM78"/>
      <c r="DN78"/>
      <c r="DO78"/>
      <c r="DP78"/>
      <c r="DQ78"/>
      <c r="DR78"/>
      <c r="DS78"/>
      <c r="DT78"/>
      <c r="DU78"/>
      <c r="DV78"/>
      <c r="DW78"/>
      <c r="DX78"/>
      <c r="DY78"/>
      <c r="DZ78"/>
      <c r="EA78"/>
      <c r="EB78"/>
      <c r="EC78"/>
      <c r="ED78"/>
      <c r="EE78"/>
      <c r="EF78"/>
      <c r="EG78"/>
      <c r="EH78"/>
      <c r="EI78"/>
      <c r="EJ78"/>
      <c r="EK78"/>
      <c r="EL78"/>
      <c r="EM78"/>
      <c r="EN78"/>
      <c r="EO78"/>
      <c r="EP78"/>
      <c r="EQ78"/>
      <c r="ER78"/>
      <c r="ES78"/>
      <c r="ET78"/>
      <c r="EU78"/>
      <c r="EV78"/>
      <c r="EW78"/>
      <c r="EX78"/>
      <c r="EY78"/>
      <c r="EZ78"/>
      <c r="FA78"/>
      <c r="FB78"/>
      <c r="FC78"/>
      <c r="FD78"/>
      <c r="FE78"/>
      <c r="FF78"/>
      <c r="FG78"/>
      <c r="FH78"/>
      <c r="FI78"/>
      <c r="FJ78"/>
      <c r="FK78"/>
      <c r="FL78"/>
      <c r="FM78"/>
      <c r="FN78"/>
      <c r="FO78"/>
      <c r="FP78"/>
      <c r="FQ78"/>
      <c r="FR78"/>
      <c r="FS78"/>
      <c r="FT78"/>
      <c r="FU78"/>
      <c r="FV78"/>
      <c r="FW78"/>
      <c r="FX78"/>
      <c r="FY78"/>
      <c r="FZ78"/>
      <c r="GA78"/>
      <c r="GB78"/>
      <c r="GC78"/>
      <c r="GD78"/>
      <c r="GE78"/>
      <c r="GF78"/>
      <c r="GG78"/>
      <c r="GH78"/>
      <c r="GI78"/>
      <c r="GJ78"/>
      <c r="GK78"/>
      <c r="GL78"/>
      <c r="GM78"/>
      <c r="GN78"/>
      <c r="GO78"/>
      <c r="GP78"/>
      <c r="GQ78"/>
      <c r="GR78"/>
      <c r="GS78"/>
      <c r="GT78"/>
      <c r="GU78"/>
      <c r="GV78"/>
      <c r="GW78"/>
      <c r="GX78"/>
      <c r="GY78"/>
      <c r="GZ78"/>
      <c r="HA78"/>
      <c r="HB78"/>
      <c r="HC78"/>
      <c r="HD78"/>
      <c r="HE78"/>
      <c r="HF78"/>
      <c r="HG78"/>
      <c r="HH78"/>
      <c r="HI78"/>
      <c r="HJ78"/>
      <c r="HK78"/>
      <c r="HL78"/>
      <c r="HM78"/>
      <c r="HN78"/>
      <c r="HO78"/>
      <c r="HP78"/>
      <c r="HQ78"/>
      <c r="HR78"/>
      <c r="HS78"/>
      <c r="HT78"/>
      <c r="HU78"/>
      <c r="HV78"/>
      <c r="HW78"/>
      <c r="HX78"/>
      <c r="HY78"/>
      <c r="HZ78"/>
      <c r="IA78"/>
      <c r="IB78"/>
      <c r="IC78"/>
      <c r="ID78"/>
      <c r="IE78"/>
      <c r="IF78"/>
      <c r="IG78"/>
      <c r="IH78"/>
      <c r="II78"/>
      <c r="IJ78"/>
      <c r="IK78"/>
      <c r="IL78"/>
      <c r="IM78"/>
      <c r="IN78"/>
      <c r="IO78"/>
      <c r="IP78"/>
      <c r="IQ78"/>
      <c r="IR78"/>
      <c r="IS78"/>
      <c r="IT78"/>
      <c r="IU78"/>
      <c r="IV78"/>
    </row>
    <row r="79" spans="1:256" ht="15" customHeight="1">
      <c r="A79" s="491"/>
      <c r="B79" s="118">
        <v>3</v>
      </c>
      <c r="C79" s="116" t="s">
        <v>323</v>
      </c>
      <c r="D79" s="117"/>
      <c r="E79" s="117"/>
      <c r="F79" s="118">
        <v>2006</v>
      </c>
      <c r="G79" s="129" t="s">
        <v>19</v>
      </c>
      <c r="H79" s="49">
        <v>108.75</v>
      </c>
      <c r="I79" s="133">
        <f>J79-J78</f>
        <v>30</v>
      </c>
      <c r="J79" s="133">
        <v>89</v>
      </c>
      <c r="K79" s="122" t="s">
        <v>19</v>
      </c>
      <c r="L79" s="178" t="s">
        <v>324</v>
      </c>
      <c r="M79" s="124"/>
      <c r="N79" s="162"/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  <c r="CG79"/>
      <c r="CH79"/>
      <c r="CI79"/>
      <c r="CJ79"/>
      <c r="CK79"/>
      <c r="CL79"/>
      <c r="CM79"/>
      <c r="CN79"/>
      <c r="CO79"/>
      <c r="CP79"/>
      <c r="CQ79"/>
      <c r="CR79"/>
      <c r="CS79"/>
      <c r="CT79"/>
      <c r="CU79"/>
      <c r="CV79"/>
      <c r="CW79"/>
      <c r="CX79"/>
      <c r="CY79"/>
      <c r="CZ79"/>
      <c r="DA79"/>
      <c r="DB79"/>
      <c r="DC79"/>
      <c r="DD79"/>
      <c r="DE79"/>
      <c r="DF79"/>
      <c r="DG79"/>
      <c r="DH79"/>
      <c r="DI79"/>
      <c r="DJ79"/>
      <c r="DK79"/>
      <c r="DL79"/>
      <c r="DM79"/>
      <c r="DN79"/>
      <c r="DO79"/>
      <c r="DP79"/>
      <c r="DQ79"/>
      <c r="DR79"/>
      <c r="DS79"/>
      <c r="DT79"/>
      <c r="DU79"/>
      <c r="DV79"/>
      <c r="DW79"/>
      <c r="DX79"/>
      <c r="DY79"/>
      <c r="DZ79"/>
      <c r="EA79"/>
      <c r="EB79"/>
      <c r="EC79"/>
      <c r="ED79"/>
      <c r="EE79"/>
      <c r="EF79"/>
      <c r="EG79"/>
      <c r="EH79"/>
      <c r="EI79"/>
      <c r="EJ79"/>
      <c r="EK79"/>
      <c r="EL79"/>
      <c r="EM79"/>
      <c r="EN79"/>
      <c r="EO79"/>
      <c r="EP79"/>
      <c r="EQ79"/>
      <c r="ER79"/>
      <c r="ES79"/>
      <c r="ET79"/>
      <c r="EU79"/>
      <c r="EV79"/>
      <c r="EW79"/>
      <c r="EX79"/>
      <c r="EY79"/>
      <c r="EZ79"/>
      <c r="FA79"/>
      <c r="FB79"/>
      <c r="FC79"/>
      <c r="FD79"/>
      <c r="FE79"/>
      <c r="FF79"/>
      <c r="FG79"/>
      <c r="FH79"/>
      <c r="FI79"/>
      <c r="FJ79"/>
      <c r="FK79"/>
      <c r="FL79"/>
      <c r="FM79"/>
      <c r="FN79"/>
      <c r="FO79"/>
      <c r="FP79"/>
      <c r="FQ79"/>
      <c r="FR79"/>
      <c r="FS79"/>
      <c r="FT79"/>
      <c r="FU79"/>
      <c r="FV79"/>
      <c r="FW79"/>
      <c r="FX79"/>
      <c r="FY79"/>
      <c r="FZ79"/>
      <c r="GA79"/>
      <c r="GB79"/>
      <c r="GC79"/>
      <c r="GD79"/>
      <c r="GE79"/>
      <c r="GF79"/>
      <c r="GG79"/>
      <c r="GH79"/>
      <c r="GI79"/>
      <c r="GJ79"/>
      <c r="GK79"/>
      <c r="GL79"/>
      <c r="GM79"/>
      <c r="GN79"/>
      <c r="GO79"/>
      <c r="GP79"/>
      <c r="GQ79"/>
      <c r="GR79"/>
      <c r="GS79"/>
      <c r="GT79"/>
      <c r="GU79"/>
      <c r="GV79"/>
      <c r="GW79"/>
      <c r="GX79"/>
      <c r="GY79"/>
      <c r="GZ79"/>
      <c r="HA79"/>
      <c r="HB79"/>
      <c r="HC79"/>
      <c r="HD79"/>
      <c r="HE79"/>
      <c r="HF79"/>
      <c r="HG79"/>
      <c r="HH79"/>
      <c r="HI79"/>
      <c r="HJ79"/>
      <c r="HK79"/>
      <c r="HL79"/>
      <c r="HM79"/>
      <c r="HN79"/>
      <c r="HO79"/>
      <c r="HP79"/>
      <c r="HQ79"/>
      <c r="HR79"/>
      <c r="HS79"/>
      <c r="HT79"/>
      <c r="HU79"/>
      <c r="HV79"/>
      <c r="HW79"/>
      <c r="HX79"/>
      <c r="HY79"/>
      <c r="HZ79"/>
      <c r="IA79"/>
      <c r="IB79"/>
      <c r="IC79"/>
      <c r="ID79"/>
      <c r="IE79"/>
      <c r="IF79"/>
      <c r="IG79"/>
      <c r="IH79"/>
      <c r="II79"/>
      <c r="IJ79"/>
      <c r="IK79"/>
      <c r="IL79"/>
      <c r="IM79"/>
      <c r="IN79"/>
      <c r="IO79"/>
      <c r="IP79"/>
      <c r="IQ79"/>
      <c r="IR79"/>
      <c r="IS79"/>
      <c r="IT79"/>
      <c r="IU79"/>
      <c r="IV79"/>
    </row>
    <row r="80" spans="1:256" ht="15" customHeight="1">
      <c r="A80" s="491"/>
      <c r="B80" s="137">
        <v>4</v>
      </c>
      <c r="C80" s="138" t="s">
        <v>269</v>
      </c>
      <c r="D80" s="139"/>
      <c r="E80" s="140"/>
      <c r="F80" s="141">
        <v>2005</v>
      </c>
      <c r="G80" s="142" t="s">
        <v>18</v>
      </c>
      <c r="H80" s="49">
        <v>79.3</v>
      </c>
      <c r="I80" s="144">
        <f>J80-J79</f>
        <v>36</v>
      </c>
      <c r="J80" s="144">
        <v>125</v>
      </c>
      <c r="K80" s="185" t="s">
        <v>19</v>
      </c>
      <c r="L80" s="147" t="s">
        <v>270</v>
      </c>
      <c r="M80" s="148"/>
      <c r="N80" s="171"/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  <c r="CG80"/>
      <c r="CH80"/>
      <c r="CI80"/>
      <c r="CJ80"/>
      <c r="CK80"/>
      <c r="CL80"/>
      <c r="CM80"/>
      <c r="CN80"/>
      <c r="CO80"/>
      <c r="CP80"/>
      <c r="CQ80"/>
      <c r="CR80"/>
      <c r="CS80"/>
      <c r="CT80"/>
      <c r="CU80"/>
      <c r="CV80"/>
      <c r="CW80"/>
      <c r="CX80"/>
      <c r="CY80"/>
      <c r="CZ80"/>
      <c r="DA80"/>
      <c r="DB80"/>
      <c r="DC80"/>
      <c r="DD80"/>
      <c r="DE80"/>
      <c r="DF80"/>
      <c r="DG80"/>
      <c r="DH80"/>
      <c r="DI80"/>
      <c r="DJ80"/>
      <c r="DK80"/>
      <c r="DL80"/>
      <c r="DM80"/>
      <c r="DN80"/>
      <c r="DO80"/>
      <c r="DP80"/>
      <c r="DQ80"/>
      <c r="DR80"/>
      <c r="DS80"/>
      <c r="DT80"/>
      <c r="DU80"/>
      <c r="DV80"/>
      <c r="DW80"/>
      <c r="DX80"/>
      <c r="DY80"/>
      <c r="DZ80"/>
      <c r="EA80"/>
      <c r="EB80"/>
      <c r="EC80"/>
      <c r="ED80"/>
      <c r="EE80"/>
      <c r="EF80"/>
      <c r="EG80"/>
      <c r="EH80"/>
      <c r="EI80"/>
      <c r="EJ80"/>
      <c r="EK80"/>
      <c r="EL80"/>
      <c r="EM80"/>
      <c r="EN80"/>
      <c r="EO80"/>
      <c r="EP80"/>
      <c r="EQ80"/>
      <c r="ER80"/>
      <c r="ES80"/>
      <c r="ET80"/>
      <c r="EU80"/>
      <c r="EV80"/>
      <c r="EW80"/>
      <c r="EX80"/>
      <c r="EY80"/>
      <c r="EZ80"/>
      <c r="FA80"/>
      <c r="FB80"/>
      <c r="FC80"/>
      <c r="FD80"/>
      <c r="FE80"/>
      <c r="FF80"/>
      <c r="FG80"/>
      <c r="FH80"/>
      <c r="FI80"/>
      <c r="FJ80"/>
      <c r="FK80"/>
      <c r="FL80"/>
      <c r="FM80"/>
      <c r="FN80"/>
      <c r="FO80"/>
      <c r="FP80"/>
      <c r="FQ80"/>
      <c r="FR80"/>
      <c r="FS80"/>
      <c r="FT80"/>
      <c r="FU80"/>
      <c r="FV80"/>
      <c r="FW80"/>
      <c r="FX80"/>
      <c r="FY80"/>
      <c r="FZ80"/>
      <c r="GA80"/>
      <c r="GB80"/>
      <c r="GC80"/>
      <c r="GD80"/>
      <c r="GE80"/>
      <c r="GF80"/>
      <c r="GG80"/>
      <c r="GH80"/>
      <c r="GI80"/>
      <c r="GJ80"/>
      <c r="GK80"/>
      <c r="GL80"/>
      <c r="GM80"/>
      <c r="GN80"/>
      <c r="GO80"/>
      <c r="GP80"/>
      <c r="GQ80"/>
      <c r="GR80"/>
      <c r="GS80"/>
      <c r="GT80"/>
      <c r="GU80"/>
      <c r="GV80"/>
      <c r="GW80"/>
      <c r="GX80"/>
      <c r="GY80"/>
      <c r="GZ80"/>
      <c r="HA80"/>
      <c r="HB80"/>
      <c r="HC80"/>
      <c r="HD80"/>
      <c r="HE80"/>
      <c r="HF80"/>
      <c r="HG80"/>
      <c r="HH80"/>
      <c r="HI80"/>
      <c r="HJ80"/>
      <c r="HK80"/>
      <c r="HL80"/>
      <c r="HM80"/>
      <c r="HN80"/>
      <c r="HO80"/>
      <c r="HP80"/>
      <c r="HQ80"/>
      <c r="HR80"/>
      <c r="HS80"/>
      <c r="HT80"/>
      <c r="HU80"/>
      <c r="HV80"/>
      <c r="HW80"/>
      <c r="HX80"/>
      <c r="HY80"/>
      <c r="HZ80"/>
      <c r="IA80"/>
      <c r="IB80"/>
      <c r="IC80"/>
      <c r="ID80"/>
      <c r="IE80"/>
      <c r="IF80"/>
      <c r="IG80"/>
      <c r="IH80"/>
      <c r="II80"/>
      <c r="IJ80"/>
      <c r="IK80"/>
      <c r="IL80"/>
      <c r="IM80"/>
      <c r="IN80"/>
      <c r="IO80"/>
      <c r="IP80"/>
      <c r="IQ80"/>
      <c r="IR80"/>
      <c r="IS80"/>
      <c r="IT80"/>
      <c r="IU80"/>
      <c r="IV80"/>
    </row>
    <row r="81" spans="1:256" ht="18" customHeight="1">
      <c r="C81" s="150"/>
      <c r="D81" s="150"/>
      <c r="E81" s="150"/>
      <c r="F81" s="151"/>
      <c r="G81" s="152" t="s">
        <v>133</v>
      </c>
      <c r="H81" s="153">
        <f>H77+H78+H79+H80</f>
        <v>367.55</v>
      </c>
      <c r="I81" s="111"/>
      <c r="J81" s="172">
        <f>J80</f>
        <v>125</v>
      </c>
      <c r="K81" s="155"/>
      <c r="L81" s="111"/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  <c r="CG81"/>
      <c r="CH81"/>
      <c r="CI81"/>
      <c r="CJ81"/>
      <c r="CK81"/>
      <c r="CL81"/>
      <c r="CM81"/>
      <c r="CN81"/>
      <c r="CO81"/>
      <c r="CP81"/>
      <c r="CQ81"/>
      <c r="CR81"/>
      <c r="CS81"/>
      <c r="CT81"/>
      <c r="CU81"/>
      <c r="CV81"/>
      <c r="CW81"/>
      <c r="CX81"/>
      <c r="CY81"/>
      <c r="CZ81"/>
      <c r="DA81"/>
      <c r="DB81"/>
      <c r="DC81"/>
      <c r="DD81"/>
      <c r="DE81"/>
      <c r="DF81"/>
      <c r="DG81"/>
      <c r="DH81"/>
      <c r="DI81"/>
      <c r="DJ81"/>
      <c r="DK81"/>
      <c r="DL81"/>
      <c r="DM81"/>
      <c r="DN81"/>
      <c r="DO81"/>
      <c r="DP81"/>
      <c r="DQ81"/>
      <c r="DR81"/>
      <c r="DS81"/>
      <c r="DT81"/>
      <c r="DU81"/>
      <c r="DV81"/>
      <c r="DW81"/>
      <c r="DX81"/>
      <c r="DY81"/>
      <c r="DZ81"/>
      <c r="EA81"/>
      <c r="EB81"/>
      <c r="EC81"/>
      <c r="ED81"/>
      <c r="EE81"/>
      <c r="EF81"/>
      <c r="EG81"/>
      <c r="EH81"/>
      <c r="EI81"/>
      <c r="EJ81"/>
      <c r="EK81"/>
      <c r="EL81"/>
      <c r="EM81"/>
      <c r="EN81"/>
      <c r="EO81"/>
      <c r="EP81"/>
      <c r="EQ81"/>
      <c r="ER81"/>
      <c r="ES81"/>
      <c r="ET81"/>
      <c r="EU81"/>
      <c r="EV81"/>
      <c r="EW81"/>
      <c r="EX81"/>
      <c r="EY81"/>
      <c r="EZ81"/>
      <c r="FA81"/>
      <c r="FB81"/>
      <c r="FC81"/>
      <c r="FD81"/>
      <c r="FE81"/>
      <c r="FF81"/>
      <c r="FG81"/>
      <c r="FH81"/>
      <c r="FI81"/>
      <c r="FJ81"/>
      <c r="FK81"/>
      <c r="FL81"/>
      <c r="FM81"/>
      <c r="FN81"/>
      <c r="FO81"/>
      <c r="FP81"/>
      <c r="FQ81"/>
      <c r="FR81"/>
      <c r="FS81"/>
      <c r="FT81"/>
      <c r="FU81"/>
      <c r="FV81"/>
      <c r="FW81"/>
      <c r="FX81"/>
      <c r="FY81"/>
      <c r="FZ81"/>
      <c r="GA81"/>
      <c r="GB81"/>
      <c r="GC81"/>
      <c r="GD81"/>
      <c r="GE81"/>
      <c r="GF81"/>
      <c r="GG81"/>
      <c r="GH81"/>
      <c r="GI81"/>
      <c r="GJ81"/>
      <c r="GK81"/>
      <c r="GL81"/>
      <c r="GM81"/>
      <c r="GN81"/>
      <c r="GO81"/>
      <c r="GP81"/>
      <c r="GQ81"/>
      <c r="GR81"/>
      <c r="GS81"/>
      <c r="GT81"/>
      <c r="GU81"/>
      <c r="GV81"/>
      <c r="GW81"/>
      <c r="GX81"/>
      <c r="GY81"/>
      <c r="GZ81"/>
      <c r="HA81"/>
      <c r="HB81"/>
      <c r="HC81"/>
      <c r="HD81"/>
      <c r="HE81"/>
      <c r="HF81"/>
      <c r="HG81"/>
      <c r="HH81"/>
      <c r="HI81"/>
      <c r="HJ81"/>
      <c r="HK81"/>
      <c r="HL81"/>
      <c r="HM81"/>
      <c r="HN81"/>
      <c r="HO81"/>
      <c r="HP81"/>
      <c r="HQ81"/>
      <c r="HR81"/>
      <c r="HS81"/>
      <c r="HT81"/>
      <c r="HU81"/>
      <c r="HV81"/>
      <c r="HW81"/>
      <c r="HX81"/>
      <c r="HY81"/>
      <c r="HZ81"/>
      <c r="IA81"/>
      <c r="IB81"/>
      <c r="IC81"/>
      <c r="ID81"/>
      <c r="IE81"/>
      <c r="IF81"/>
      <c r="IG81"/>
      <c r="IH81"/>
      <c r="II81"/>
      <c r="IJ81"/>
      <c r="IK81"/>
      <c r="IL81"/>
      <c r="IM81"/>
      <c r="IN81"/>
      <c r="IO81"/>
      <c r="IP81"/>
      <c r="IQ81"/>
      <c r="IR81"/>
      <c r="IS81"/>
      <c r="IT81"/>
      <c r="IU81"/>
      <c r="IV81"/>
    </row>
    <row r="82" spans="1:256" ht="15" customHeight="1">
      <c r="A82" s="107" t="s">
        <v>134</v>
      </c>
      <c r="B82" s="108"/>
      <c r="C82" s="156" t="s">
        <v>81</v>
      </c>
      <c r="D82" s="110"/>
      <c r="E82" s="110"/>
      <c r="F82" s="111"/>
      <c r="G82" s="111"/>
      <c r="H82" s="111"/>
      <c r="I82" s="111"/>
      <c r="J82" s="111"/>
      <c r="K82" s="111"/>
      <c r="L82" s="111"/>
      <c r="M82" s="91"/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  <c r="CG82"/>
      <c r="CH82"/>
      <c r="CI82"/>
      <c r="CJ82"/>
      <c r="CK82"/>
      <c r="CL82"/>
      <c r="CM82"/>
      <c r="CN82"/>
      <c r="CO82"/>
      <c r="CP82"/>
      <c r="CQ82"/>
      <c r="CR82"/>
      <c r="CS82"/>
      <c r="CT82"/>
      <c r="CU82"/>
      <c r="CV82"/>
      <c r="CW82"/>
      <c r="CX82"/>
      <c r="CY82"/>
      <c r="CZ82"/>
      <c r="DA82"/>
      <c r="DB82"/>
      <c r="DC82"/>
      <c r="DD82"/>
      <c r="DE82"/>
      <c r="DF82"/>
      <c r="DG82"/>
      <c r="DH82"/>
      <c r="DI82"/>
      <c r="DJ82"/>
      <c r="DK82"/>
      <c r="DL82"/>
      <c r="DM82"/>
      <c r="DN82"/>
      <c r="DO82"/>
      <c r="DP82"/>
      <c r="DQ82"/>
      <c r="DR82"/>
      <c r="DS82"/>
      <c r="DT82"/>
      <c r="DU82"/>
      <c r="DV82"/>
      <c r="DW82"/>
      <c r="DX82"/>
      <c r="DY82"/>
      <c r="DZ82"/>
      <c r="EA82"/>
      <c r="EB82"/>
      <c r="EC82"/>
      <c r="ED82"/>
      <c r="EE82"/>
      <c r="EF82"/>
      <c r="EG82"/>
      <c r="EH82"/>
      <c r="EI82"/>
      <c r="EJ82"/>
      <c r="EK82"/>
      <c r="EL82"/>
      <c r="EM82"/>
      <c r="EN82"/>
      <c r="EO82"/>
      <c r="EP82"/>
      <c r="EQ82"/>
      <c r="ER82"/>
      <c r="ES82"/>
      <c r="ET82"/>
      <c r="EU82"/>
      <c r="EV82"/>
      <c r="EW82"/>
      <c r="EX82"/>
      <c r="EY82"/>
      <c r="EZ82"/>
      <c r="FA82"/>
      <c r="FB82"/>
      <c r="FC82"/>
      <c r="FD82"/>
      <c r="FE82"/>
      <c r="FF82"/>
      <c r="FG82"/>
      <c r="FH82"/>
      <c r="FI82"/>
      <c r="FJ82"/>
      <c r="FK82"/>
      <c r="FL82"/>
      <c r="FM82"/>
      <c r="FN82"/>
      <c r="FO82"/>
      <c r="FP82"/>
      <c r="FQ82"/>
      <c r="FR82"/>
      <c r="FS82"/>
      <c r="FT82"/>
      <c r="FU82"/>
      <c r="FV82"/>
      <c r="FW82"/>
      <c r="FX82"/>
      <c r="FY82"/>
      <c r="FZ82"/>
      <c r="GA82"/>
      <c r="GB82"/>
      <c r="GC82"/>
      <c r="GD82"/>
      <c r="GE82"/>
      <c r="GF82"/>
      <c r="GG82"/>
      <c r="GH82"/>
      <c r="GI82"/>
      <c r="GJ82"/>
      <c r="GK82"/>
      <c r="GL82"/>
      <c r="GM82"/>
      <c r="GN82"/>
      <c r="GO82"/>
      <c r="GP82"/>
      <c r="GQ82"/>
      <c r="GR82"/>
      <c r="GS82"/>
      <c r="GT82"/>
      <c r="GU82"/>
      <c r="GV82"/>
      <c r="GW82"/>
      <c r="GX82"/>
      <c r="GY82"/>
      <c r="GZ82"/>
      <c r="HA82"/>
      <c r="HB82"/>
      <c r="HC82"/>
      <c r="HD82"/>
      <c r="HE82"/>
      <c r="HF82"/>
      <c r="HG82"/>
      <c r="HH82"/>
      <c r="HI82"/>
      <c r="HJ82"/>
      <c r="HK82"/>
      <c r="HL82"/>
      <c r="HM82"/>
      <c r="HN82"/>
      <c r="HO82"/>
      <c r="HP82"/>
      <c r="HQ82"/>
      <c r="HR82"/>
      <c r="HS82"/>
      <c r="HT82"/>
      <c r="HU82"/>
      <c r="HV82"/>
      <c r="HW82"/>
      <c r="HX82"/>
      <c r="HY82"/>
      <c r="HZ82"/>
      <c r="IA82"/>
      <c r="IB82"/>
      <c r="IC82"/>
      <c r="ID82"/>
      <c r="IE82"/>
      <c r="IF82"/>
      <c r="IG82"/>
      <c r="IH82"/>
      <c r="II82"/>
      <c r="IJ82"/>
      <c r="IK82"/>
      <c r="IL82"/>
      <c r="IM82"/>
      <c r="IN82"/>
      <c r="IO82"/>
      <c r="IP82"/>
      <c r="IQ82"/>
      <c r="IR82"/>
      <c r="IS82"/>
      <c r="IT82"/>
      <c r="IU82"/>
      <c r="IV82"/>
    </row>
    <row r="83" spans="1:256" ht="26.25" customHeight="1">
      <c r="A83" s="112" t="s">
        <v>21</v>
      </c>
      <c r="B83" s="113" t="s">
        <v>52</v>
      </c>
      <c r="C83" s="492" t="s">
        <v>22</v>
      </c>
      <c r="D83" s="492"/>
      <c r="E83" s="492"/>
      <c r="F83" s="158" t="s">
        <v>23</v>
      </c>
      <c r="G83" s="158" t="s">
        <v>24</v>
      </c>
      <c r="H83" s="158" t="s">
        <v>55</v>
      </c>
      <c r="I83" s="158" t="s">
        <v>56</v>
      </c>
      <c r="J83" s="158" t="s">
        <v>132</v>
      </c>
      <c r="K83" s="158" t="s">
        <v>29</v>
      </c>
      <c r="L83" s="493" t="s">
        <v>31</v>
      </c>
      <c r="M83" s="493"/>
      <c r="N83" s="493"/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  <c r="CG83"/>
      <c r="CH83"/>
      <c r="CI83"/>
      <c r="CJ83"/>
      <c r="CK83"/>
      <c r="CL83"/>
      <c r="CM83"/>
      <c r="CN83"/>
      <c r="CO83"/>
      <c r="CP83"/>
      <c r="CQ83"/>
      <c r="CR83"/>
      <c r="CS83"/>
      <c r="CT83"/>
      <c r="CU83"/>
      <c r="CV83"/>
      <c r="CW83"/>
      <c r="CX83"/>
      <c r="CY83"/>
      <c r="CZ83"/>
      <c r="DA83"/>
      <c r="DB83"/>
      <c r="DC83"/>
      <c r="DD83"/>
      <c r="DE83"/>
      <c r="DF83"/>
      <c r="DG83"/>
      <c r="DH83"/>
      <c r="DI83"/>
      <c r="DJ83"/>
      <c r="DK83"/>
      <c r="DL83"/>
      <c r="DM83"/>
      <c r="DN83"/>
      <c r="DO83"/>
      <c r="DP83"/>
      <c r="DQ83"/>
      <c r="DR83"/>
      <c r="DS83"/>
      <c r="DT83"/>
      <c r="DU83"/>
      <c r="DV83"/>
      <c r="DW83"/>
      <c r="DX83"/>
      <c r="DY83"/>
      <c r="DZ83"/>
      <c r="EA83"/>
      <c r="EB83"/>
      <c r="EC83"/>
      <c r="ED83"/>
      <c r="EE83"/>
      <c r="EF83"/>
      <c r="EG83"/>
      <c r="EH83"/>
      <c r="EI83"/>
      <c r="EJ83"/>
      <c r="EK83"/>
      <c r="EL83"/>
      <c r="EM83"/>
      <c r="EN83"/>
      <c r="EO83"/>
      <c r="EP83"/>
      <c r="EQ83"/>
      <c r="ER83"/>
      <c r="ES83"/>
      <c r="ET83"/>
      <c r="EU83"/>
      <c r="EV83"/>
      <c r="EW83"/>
      <c r="EX83"/>
      <c r="EY83"/>
      <c r="EZ83"/>
      <c r="FA83"/>
      <c r="FB83"/>
      <c r="FC83"/>
      <c r="FD83"/>
      <c r="FE83"/>
      <c r="FF83"/>
      <c r="FG83"/>
      <c r="FH83"/>
      <c r="FI83"/>
      <c r="FJ83"/>
      <c r="FK83"/>
      <c r="FL83"/>
      <c r="FM83"/>
      <c r="FN83"/>
      <c r="FO83"/>
      <c r="FP83"/>
      <c r="FQ83"/>
      <c r="FR83"/>
      <c r="FS83"/>
      <c r="FT83"/>
      <c r="FU83"/>
      <c r="FV83"/>
      <c r="FW83"/>
      <c r="FX83"/>
      <c r="FY83"/>
      <c r="FZ83"/>
      <c r="GA83"/>
      <c r="GB83"/>
      <c r="GC83"/>
      <c r="GD83"/>
      <c r="GE83"/>
      <c r="GF83"/>
      <c r="GG83"/>
      <c r="GH83"/>
      <c r="GI83"/>
      <c r="GJ83"/>
      <c r="GK83"/>
      <c r="GL83"/>
      <c r="GM83"/>
      <c r="GN83"/>
      <c r="GO83"/>
      <c r="GP83"/>
      <c r="GQ83"/>
      <c r="GR83"/>
      <c r="GS83"/>
      <c r="GT83"/>
      <c r="GU83"/>
      <c r="GV83"/>
      <c r="GW83"/>
      <c r="GX83"/>
      <c r="GY83"/>
      <c r="GZ83"/>
      <c r="HA83"/>
      <c r="HB83"/>
      <c r="HC83"/>
      <c r="HD83"/>
      <c r="HE83"/>
      <c r="HF83"/>
      <c r="HG83"/>
      <c r="HH83"/>
      <c r="HI83"/>
      <c r="HJ83"/>
      <c r="HK83"/>
      <c r="HL83"/>
      <c r="HM83"/>
      <c r="HN83"/>
      <c r="HO83"/>
      <c r="HP83"/>
      <c r="HQ83"/>
      <c r="HR83"/>
      <c r="HS83"/>
      <c r="HT83"/>
      <c r="HU83"/>
      <c r="HV83"/>
      <c r="HW83"/>
      <c r="HX83"/>
      <c r="HY83"/>
      <c r="HZ83"/>
      <c r="IA83"/>
      <c r="IB83"/>
      <c r="IC83"/>
      <c r="ID83"/>
      <c r="IE83"/>
      <c r="IF83"/>
      <c r="IG83"/>
      <c r="IH83"/>
      <c r="II83"/>
      <c r="IJ83"/>
      <c r="IK83"/>
      <c r="IL83"/>
      <c r="IM83"/>
      <c r="IN83"/>
      <c r="IO83"/>
      <c r="IP83"/>
      <c r="IQ83"/>
      <c r="IR83"/>
      <c r="IS83"/>
      <c r="IT83"/>
      <c r="IU83"/>
      <c r="IV83"/>
    </row>
    <row r="84" spans="1:256" ht="15" customHeight="1">
      <c r="A84" s="491">
        <v>10</v>
      </c>
      <c r="B84" s="115">
        <v>1</v>
      </c>
      <c r="C84" s="116" t="s">
        <v>313</v>
      </c>
      <c r="D84" s="117"/>
      <c r="E84" s="117"/>
      <c r="F84" s="118">
        <v>1989</v>
      </c>
      <c r="G84" s="129" t="s">
        <v>19</v>
      </c>
      <c r="H84" s="160">
        <v>114.8</v>
      </c>
      <c r="I84" s="120">
        <f>J84</f>
        <v>32</v>
      </c>
      <c r="J84" s="120">
        <v>32</v>
      </c>
      <c r="K84" s="122" t="s">
        <v>19</v>
      </c>
      <c r="L84" s="123" t="s">
        <v>315</v>
      </c>
      <c r="M84" s="124"/>
      <c r="N84" s="162"/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  <c r="CG84"/>
      <c r="CH84"/>
      <c r="CI84"/>
      <c r="CJ84"/>
      <c r="CK84"/>
      <c r="CL84"/>
      <c r="CM84"/>
      <c r="CN84"/>
      <c r="CO84"/>
      <c r="CP84"/>
      <c r="CQ84"/>
      <c r="CR84"/>
      <c r="CS84"/>
      <c r="CT84"/>
      <c r="CU84"/>
      <c r="CV84"/>
      <c r="CW84"/>
      <c r="CX84"/>
      <c r="CY84"/>
      <c r="CZ84"/>
      <c r="DA84"/>
      <c r="DB84"/>
      <c r="DC84"/>
      <c r="DD84"/>
      <c r="DE84"/>
      <c r="DF84"/>
      <c r="DG84"/>
      <c r="DH84"/>
      <c r="DI84"/>
      <c r="DJ84"/>
      <c r="DK84"/>
      <c r="DL84"/>
      <c r="DM84"/>
      <c r="DN84"/>
      <c r="DO84"/>
      <c r="DP84"/>
      <c r="DQ84"/>
      <c r="DR84"/>
      <c r="DS84"/>
      <c r="DT84"/>
      <c r="DU84"/>
      <c r="DV84"/>
      <c r="DW84"/>
      <c r="DX84"/>
      <c r="DY84"/>
      <c r="DZ84"/>
      <c r="EA84"/>
      <c r="EB84"/>
      <c r="EC84"/>
      <c r="ED84"/>
      <c r="EE84"/>
      <c r="EF84"/>
      <c r="EG84"/>
      <c r="EH84"/>
      <c r="EI84"/>
      <c r="EJ84"/>
      <c r="EK84"/>
      <c r="EL84"/>
      <c r="EM84"/>
      <c r="EN84"/>
      <c r="EO84"/>
      <c r="EP84"/>
      <c r="EQ84"/>
      <c r="ER84"/>
      <c r="ES84"/>
      <c r="ET84"/>
      <c r="EU84"/>
      <c r="EV84"/>
      <c r="EW84"/>
      <c r="EX84"/>
      <c r="EY84"/>
      <c r="EZ84"/>
      <c r="FA84"/>
      <c r="FB84"/>
      <c r="FC84"/>
      <c r="FD84"/>
      <c r="FE84"/>
      <c r="FF84"/>
      <c r="FG84"/>
      <c r="FH84"/>
      <c r="FI84"/>
      <c r="FJ84"/>
      <c r="FK84"/>
      <c r="FL84"/>
      <c r="FM84"/>
      <c r="FN84"/>
      <c r="FO84"/>
      <c r="FP84"/>
      <c r="FQ84"/>
      <c r="FR84"/>
      <c r="FS84"/>
      <c r="FT84"/>
      <c r="FU84"/>
      <c r="FV84"/>
      <c r="FW84"/>
      <c r="FX84"/>
      <c r="FY84"/>
      <c r="FZ84"/>
      <c r="GA84"/>
      <c r="GB84"/>
      <c r="GC84"/>
      <c r="GD84"/>
      <c r="GE84"/>
      <c r="GF84"/>
      <c r="GG84"/>
      <c r="GH84"/>
      <c r="GI84"/>
      <c r="GJ84"/>
      <c r="GK84"/>
      <c r="GL84"/>
      <c r="GM84"/>
      <c r="GN84"/>
      <c r="GO84"/>
      <c r="GP84"/>
      <c r="GQ84"/>
      <c r="GR84"/>
      <c r="GS84"/>
      <c r="GT84"/>
      <c r="GU84"/>
      <c r="GV84"/>
      <c r="GW84"/>
      <c r="GX84"/>
      <c r="GY84"/>
      <c r="GZ84"/>
      <c r="HA84"/>
      <c r="HB84"/>
      <c r="HC84"/>
      <c r="HD84"/>
      <c r="HE84"/>
      <c r="HF84"/>
      <c r="HG84"/>
      <c r="HH84"/>
      <c r="HI84"/>
      <c r="HJ84"/>
      <c r="HK84"/>
      <c r="HL84"/>
      <c r="HM84"/>
      <c r="HN84"/>
      <c r="HO84"/>
      <c r="HP84"/>
      <c r="HQ84"/>
      <c r="HR84"/>
      <c r="HS84"/>
      <c r="HT84"/>
      <c r="HU84"/>
      <c r="HV84"/>
      <c r="HW84"/>
      <c r="HX84"/>
      <c r="HY84"/>
      <c r="HZ84"/>
      <c r="IA84"/>
      <c r="IB84"/>
      <c r="IC84"/>
      <c r="ID84"/>
      <c r="IE84"/>
      <c r="IF84"/>
      <c r="IG84"/>
      <c r="IH84"/>
      <c r="II84"/>
      <c r="IJ84"/>
      <c r="IK84"/>
      <c r="IL84"/>
      <c r="IM84"/>
      <c r="IN84"/>
      <c r="IO84"/>
      <c r="IP84"/>
      <c r="IQ84"/>
      <c r="IR84"/>
      <c r="IS84"/>
      <c r="IT84"/>
      <c r="IU84"/>
      <c r="IV84"/>
    </row>
    <row r="85" spans="1:256" ht="15" customHeight="1">
      <c r="A85" s="491"/>
      <c r="B85" s="118">
        <v>2</v>
      </c>
      <c r="C85" s="126" t="s">
        <v>210</v>
      </c>
      <c r="D85" s="127"/>
      <c r="E85" s="127"/>
      <c r="F85" s="128">
        <v>1992</v>
      </c>
      <c r="G85" s="129" t="s">
        <v>17</v>
      </c>
      <c r="H85" s="163">
        <v>67.599999999999994</v>
      </c>
      <c r="I85" s="118">
        <f>J85-J84</f>
        <v>28</v>
      </c>
      <c r="J85" s="118">
        <v>60</v>
      </c>
      <c r="K85" s="131" t="s">
        <v>19</v>
      </c>
      <c r="L85" s="132" t="s">
        <v>212</v>
      </c>
      <c r="M85" s="124"/>
      <c r="N85" s="162"/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  <c r="CG85"/>
      <c r="CH85"/>
      <c r="CI85"/>
      <c r="CJ85"/>
      <c r="CK85"/>
      <c r="CL85"/>
      <c r="CM85"/>
      <c r="CN85"/>
      <c r="CO85"/>
      <c r="CP85"/>
      <c r="CQ85"/>
      <c r="CR85"/>
      <c r="CS85"/>
      <c r="CT85"/>
      <c r="CU85"/>
      <c r="CV85"/>
      <c r="CW85"/>
      <c r="CX85"/>
      <c r="CY85"/>
      <c r="CZ85"/>
      <c r="DA85"/>
      <c r="DB85"/>
      <c r="DC85"/>
      <c r="DD85"/>
      <c r="DE85"/>
      <c r="DF85"/>
      <c r="DG85"/>
      <c r="DH85"/>
      <c r="DI85"/>
      <c r="DJ85"/>
      <c r="DK85"/>
      <c r="DL85"/>
      <c r="DM85"/>
      <c r="DN85"/>
      <c r="DO85"/>
      <c r="DP85"/>
      <c r="DQ85"/>
      <c r="DR85"/>
      <c r="DS85"/>
      <c r="DT85"/>
      <c r="DU85"/>
      <c r="DV85"/>
      <c r="DW85"/>
      <c r="DX85"/>
      <c r="DY85"/>
      <c r="DZ85"/>
      <c r="EA85"/>
      <c r="EB85"/>
      <c r="EC85"/>
      <c r="ED85"/>
      <c r="EE85"/>
      <c r="EF85"/>
      <c r="EG85"/>
      <c r="EH85"/>
      <c r="EI85"/>
      <c r="EJ85"/>
      <c r="EK85"/>
      <c r="EL85"/>
      <c r="EM85"/>
      <c r="EN85"/>
      <c r="EO85"/>
      <c r="EP85"/>
      <c r="EQ85"/>
      <c r="ER85"/>
      <c r="ES85"/>
      <c r="ET85"/>
      <c r="EU85"/>
      <c r="EV85"/>
      <c r="EW85"/>
      <c r="EX85"/>
      <c r="EY85"/>
      <c r="EZ85"/>
      <c r="FA85"/>
      <c r="FB85"/>
      <c r="FC85"/>
      <c r="FD85"/>
      <c r="FE85"/>
      <c r="FF85"/>
      <c r="FG85"/>
      <c r="FH85"/>
      <c r="FI85"/>
      <c r="FJ85"/>
      <c r="FK85"/>
      <c r="FL85"/>
      <c r="FM85"/>
      <c r="FN85"/>
      <c r="FO85"/>
      <c r="FP85"/>
      <c r="FQ85"/>
      <c r="FR85"/>
      <c r="FS85"/>
      <c r="FT85"/>
      <c r="FU85"/>
      <c r="FV85"/>
      <c r="FW85"/>
      <c r="FX85"/>
      <c r="FY85"/>
      <c r="FZ85"/>
      <c r="GA85"/>
      <c r="GB85"/>
      <c r="GC85"/>
      <c r="GD85"/>
      <c r="GE85"/>
      <c r="GF85"/>
      <c r="GG85"/>
      <c r="GH85"/>
      <c r="GI85"/>
      <c r="GJ85"/>
      <c r="GK85"/>
      <c r="GL85"/>
      <c r="GM85"/>
      <c r="GN85"/>
      <c r="GO85"/>
      <c r="GP85"/>
      <c r="GQ85"/>
      <c r="GR85"/>
      <c r="GS85"/>
      <c r="GT85"/>
      <c r="GU85"/>
      <c r="GV85"/>
      <c r="GW85"/>
      <c r="GX85"/>
      <c r="GY85"/>
      <c r="GZ85"/>
      <c r="HA85"/>
      <c r="HB85"/>
      <c r="HC85"/>
      <c r="HD85"/>
      <c r="HE85"/>
      <c r="HF85"/>
      <c r="HG85"/>
      <c r="HH85"/>
      <c r="HI85"/>
      <c r="HJ85"/>
      <c r="HK85"/>
      <c r="HL85"/>
      <c r="HM85"/>
      <c r="HN85"/>
      <c r="HO85"/>
      <c r="HP85"/>
      <c r="HQ85"/>
      <c r="HR85"/>
      <c r="HS85"/>
      <c r="HT85"/>
      <c r="HU85"/>
      <c r="HV85"/>
      <c r="HW85"/>
      <c r="HX85"/>
      <c r="HY85"/>
      <c r="HZ85"/>
      <c r="IA85"/>
      <c r="IB85"/>
      <c r="IC85"/>
      <c r="ID85"/>
      <c r="IE85"/>
      <c r="IF85"/>
      <c r="IG85"/>
      <c r="IH85"/>
      <c r="II85"/>
      <c r="IJ85"/>
      <c r="IK85"/>
      <c r="IL85"/>
      <c r="IM85"/>
      <c r="IN85"/>
      <c r="IO85"/>
      <c r="IP85"/>
      <c r="IQ85"/>
      <c r="IR85"/>
      <c r="IS85"/>
      <c r="IT85"/>
      <c r="IU85"/>
      <c r="IV85"/>
    </row>
    <row r="86" spans="1:256" ht="15" customHeight="1">
      <c r="A86" s="491"/>
      <c r="B86" s="118">
        <v>3</v>
      </c>
      <c r="C86" s="126" t="s">
        <v>233</v>
      </c>
      <c r="D86" s="127"/>
      <c r="E86" s="127"/>
      <c r="F86" s="128">
        <v>1993</v>
      </c>
      <c r="G86" s="129" t="s">
        <v>17</v>
      </c>
      <c r="H86" s="160">
        <v>72.8</v>
      </c>
      <c r="I86" s="133">
        <f>J86-J85</f>
        <v>28</v>
      </c>
      <c r="J86" s="133">
        <v>88</v>
      </c>
      <c r="K86" s="122" t="s">
        <v>19</v>
      </c>
      <c r="L86" s="184" t="s">
        <v>235</v>
      </c>
      <c r="M86" s="124"/>
      <c r="N86" s="162"/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  <c r="CG86"/>
      <c r="CH86"/>
      <c r="CI86"/>
      <c r="CJ86"/>
      <c r="CK86"/>
      <c r="CL86"/>
      <c r="CM86"/>
      <c r="CN86"/>
      <c r="CO86"/>
      <c r="CP86"/>
      <c r="CQ86"/>
      <c r="CR86"/>
      <c r="CS86"/>
      <c r="CT86"/>
      <c r="CU86"/>
      <c r="CV86"/>
      <c r="CW86"/>
      <c r="CX86"/>
      <c r="CY86"/>
      <c r="CZ86"/>
      <c r="DA86"/>
      <c r="DB86"/>
      <c r="DC86"/>
      <c r="DD86"/>
      <c r="DE86"/>
      <c r="DF86"/>
      <c r="DG86"/>
      <c r="DH86"/>
      <c r="DI86"/>
      <c r="DJ86"/>
      <c r="DK86"/>
      <c r="DL86"/>
      <c r="DM86"/>
      <c r="DN86"/>
      <c r="DO86"/>
      <c r="DP86"/>
      <c r="DQ86"/>
      <c r="DR86"/>
      <c r="DS86"/>
      <c r="DT86"/>
      <c r="DU86"/>
      <c r="DV86"/>
      <c r="DW86"/>
      <c r="DX86"/>
      <c r="DY86"/>
      <c r="DZ86"/>
      <c r="EA86"/>
      <c r="EB86"/>
      <c r="EC86"/>
      <c r="ED86"/>
      <c r="EE86"/>
      <c r="EF86"/>
      <c r="EG86"/>
      <c r="EH86"/>
      <c r="EI86"/>
      <c r="EJ86"/>
      <c r="EK86"/>
      <c r="EL86"/>
      <c r="EM86"/>
      <c r="EN86"/>
      <c r="EO86"/>
      <c r="EP86"/>
      <c r="EQ86"/>
      <c r="ER86"/>
      <c r="ES86"/>
      <c r="ET86"/>
      <c r="EU86"/>
      <c r="EV86"/>
      <c r="EW86"/>
      <c r="EX86"/>
      <c r="EY86"/>
      <c r="EZ86"/>
      <c r="FA86"/>
      <c r="FB86"/>
      <c r="FC86"/>
      <c r="FD86"/>
      <c r="FE86"/>
      <c r="FF86"/>
      <c r="FG86"/>
      <c r="FH86"/>
      <c r="FI86"/>
      <c r="FJ86"/>
      <c r="FK86"/>
      <c r="FL86"/>
      <c r="FM86"/>
      <c r="FN86"/>
      <c r="FO86"/>
      <c r="FP86"/>
      <c r="FQ86"/>
      <c r="FR86"/>
      <c r="FS86"/>
      <c r="FT86"/>
      <c r="FU86"/>
      <c r="FV86"/>
      <c r="FW86"/>
      <c r="FX86"/>
      <c r="FY86"/>
      <c r="FZ86"/>
      <c r="GA86"/>
      <c r="GB86"/>
      <c r="GC86"/>
      <c r="GD86"/>
      <c r="GE86"/>
      <c r="GF86"/>
      <c r="GG86"/>
      <c r="GH86"/>
      <c r="GI86"/>
      <c r="GJ86"/>
      <c r="GK86"/>
      <c r="GL86"/>
      <c r="GM86"/>
      <c r="GN86"/>
      <c r="GO86"/>
      <c r="GP86"/>
      <c r="GQ86"/>
      <c r="GR86"/>
      <c r="GS86"/>
      <c r="GT86"/>
      <c r="GU86"/>
      <c r="GV86"/>
      <c r="GW86"/>
      <c r="GX86"/>
      <c r="GY86"/>
      <c r="GZ86"/>
      <c r="HA86"/>
      <c r="HB86"/>
      <c r="HC86"/>
      <c r="HD86"/>
      <c r="HE86"/>
      <c r="HF86"/>
      <c r="HG86"/>
      <c r="HH86"/>
      <c r="HI86"/>
      <c r="HJ86"/>
      <c r="HK86"/>
      <c r="HL86"/>
      <c r="HM86"/>
      <c r="HN86"/>
      <c r="HO86"/>
      <c r="HP86"/>
      <c r="HQ86"/>
      <c r="HR86"/>
      <c r="HS86"/>
      <c r="HT86"/>
      <c r="HU86"/>
      <c r="HV86"/>
      <c r="HW86"/>
      <c r="HX86"/>
      <c r="HY86"/>
      <c r="HZ86"/>
      <c r="IA86"/>
      <c r="IB86"/>
      <c r="IC86"/>
      <c r="ID86"/>
      <c r="IE86"/>
      <c r="IF86"/>
      <c r="IG86"/>
      <c r="IH86"/>
      <c r="II86"/>
      <c r="IJ86"/>
      <c r="IK86"/>
      <c r="IL86"/>
      <c r="IM86"/>
      <c r="IN86"/>
      <c r="IO86"/>
      <c r="IP86"/>
      <c r="IQ86"/>
      <c r="IR86"/>
      <c r="IS86"/>
      <c r="IT86"/>
      <c r="IU86"/>
      <c r="IV86"/>
    </row>
    <row r="87" spans="1:256" ht="15" customHeight="1">
      <c r="A87" s="491"/>
      <c r="B87" s="137">
        <v>4</v>
      </c>
      <c r="C87" s="138" t="s">
        <v>245</v>
      </c>
      <c r="D87" s="139"/>
      <c r="E87" s="140"/>
      <c r="F87" s="141">
        <v>1999</v>
      </c>
      <c r="G87" s="142" t="s">
        <v>18</v>
      </c>
      <c r="H87" s="143">
        <v>77.45</v>
      </c>
      <c r="I87" s="144">
        <f>J87-J86</f>
        <v>30</v>
      </c>
      <c r="J87" s="144">
        <v>118</v>
      </c>
      <c r="K87" s="185" t="s">
        <v>19</v>
      </c>
      <c r="L87" s="179" t="s">
        <v>193</v>
      </c>
      <c r="M87" s="148"/>
      <c r="N87" s="171"/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  <c r="CG87"/>
      <c r="CH87"/>
      <c r="CI87"/>
      <c r="CJ87"/>
      <c r="CK87"/>
      <c r="CL87"/>
      <c r="CM87"/>
      <c r="CN87"/>
      <c r="CO87"/>
      <c r="CP87"/>
      <c r="CQ87"/>
      <c r="CR87"/>
      <c r="CS87"/>
      <c r="CT87"/>
      <c r="CU87"/>
      <c r="CV87"/>
      <c r="CW87"/>
      <c r="CX87"/>
      <c r="CY87"/>
      <c r="CZ87"/>
      <c r="DA87"/>
      <c r="DB87"/>
      <c r="DC87"/>
      <c r="DD87"/>
      <c r="DE87"/>
      <c r="DF87"/>
      <c r="DG87"/>
      <c r="DH87"/>
      <c r="DI87"/>
      <c r="DJ87"/>
      <c r="DK87"/>
      <c r="DL87"/>
      <c r="DM87"/>
      <c r="DN87"/>
      <c r="DO87"/>
      <c r="DP87"/>
      <c r="DQ87"/>
      <c r="DR87"/>
      <c r="DS87"/>
      <c r="DT87"/>
      <c r="DU87"/>
      <c r="DV87"/>
      <c r="DW87"/>
      <c r="DX87"/>
      <c r="DY87"/>
      <c r="DZ87"/>
      <c r="EA87"/>
      <c r="EB87"/>
      <c r="EC87"/>
      <c r="ED87"/>
      <c r="EE87"/>
      <c r="EF87"/>
      <c r="EG87"/>
      <c r="EH87"/>
      <c r="EI87"/>
      <c r="EJ87"/>
      <c r="EK87"/>
      <c r="EL87"/>
      <c r="EM87"/>
      <c r="EN87"/>
      <c r="EO87"/>
      <c r="EP87"/>
      <c r="EQ87"/>
      <c r="ER87"/>
      <c r="ES87"/>
      <c r="ET87"/>
      <c r="EU87"/>
      <c r="EV87"/>
      <c r="EW87"/>
      <c r="EX87"/>
      <c r="EY87"/>
      <c r="EZ87"/>
      <c r="FA87"/>
      <c r="FB87"/>
      <c r="FC87"/>
      <c r="FD87"/>
      <c r="FE87"/>
      <c r="FF87"/>
      <c r="FG87"/>
      <c r="FH87"/>
      <c r="FI87"/>
      <c r="FJ87"/>
      <c r="FK87"/>
      <c r="FL87"/>
      <c r="FM87"/>
      <c r="FN87"/>
      <c r="FO87"/>
      <c r="FP87"/>
      <c r="FQ87"/>
      <c r="FR87"/>
      <c r="FS87"/>
      <c r="FT87"/>
      <c r="FU87"/>
      <c r="FV87"/>
      <c r="FW87"/>
      <c r="FX87"/>
      <c r="FY87"/>
      <c r="FZ87"/>
      <c r="GA87"/>
      <c r="GB87"/>
      <c r="GC87"/>
      <c r="GD87"/>
      <c r="GE87"/>
      <c r="GF87"/>
      <c r="GG87"/>
      <c r="GH87"/>
      <c r="GI87"/>
      <c r="GJ87"/>
      <c r="GK87"/>
      <c r="GL87"/>
      <c r="GM87"/>
      <c r="GN87"/>
      <c r="GO87"/>
      <c r="GP87"/>
      <c r="GQ87"/>
      <c r="GR87"/>
      <c r="GS87"/>
      <c r="GT87"/>
      <c r="GU87"/>
      <c r="GV87"/>
      <c r="GW87"/>
      <c r="GX87"/>
      <c r="GY87"/>
      <c r="GZ87"/>
      <c r="HA87"/>
      <c r="HB87"/>
      <c r="HC87"/>
      <c r="HD87"/>
      <c r="HE87"/>
      <c r="HF87"/>
      <c r="HG87"/>
      <c r="HH87"/>
      <c r="HI87"/>
      <c r="HJ87"/>
      <c r="HK87"/>
      <c r="HL87"/>
      <c r="HM87"/>
      <c r="HN87"/>
      <c r="HO87"/>
      <c r="HP87"/>
      <c r="HQ87"/>
      <c r="HR87"/>
      <c r="HS87"/>
      <c r="HT87"/>
      <c r="HU87"/>
      <c r="HV87"/>
      <c r="HW87"/>
      <c r="HX87"/>
      <c r="HY87"/>
      <c r="HZ87"/>
      <c r="IA87"/>
      <c r="IB87"/>
      <c r="IC87"/>
      <c r="ID87"/>
      <c r="IE87"/>
      <c r="IF87"/>
      <c r="IG87"/>
      <c r="IH87"/>
      <c r="II87"/>
      <c r="IJ87"/>
      <c r="IK87"/>
      <c r="IL87"/>
      <c r="IM87"/>
      <c r="IN87"/>
      <c r="IO87"/>
      <c r="IP87"/>
      <c r="IQ87"/>
      <c r="IR87"/>
      <c r="IS87"/>
      <c r="IT87"/>
      <c r="IU87"/>
      <c r="IV87"/>
    </row>
    <row r="88" spans="1:256" ht="18" customHeight="1">
      <c r="C88" s="150"/>
      <c r="D88" s="150"/>
      <c r="E88" s="150"/>
      <c r="F88" s="151"/>
      <c r="G88" s="152" t="s">
        <v>133</v>
      </c>
      <c r="H88" s="153">
        <f>H84+H85+H86+H87</f>
        <v>332.65</v>
      </c>
      <c r="I88" s="111"/>
      <c r="J88" s="172">
        <f>J87</f>
        <v>118</v>
      </c>
      <c r="K88" s="155"/>
      <c r="L88" s="111"/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  <c r="CG88"/>
      <c r="CH88"/>
      <c r="CI88"/>
      <c r="CJ88"/>
      <c r="CK88"/>
      <c r="CL88"/>
      <c r="CM88"/>
      <c r="CN88"/>
      <c r="CO88"/>
      <c r="CP88"/>
      <c r="CQ88"/>
      <c r="CR88"/>
      <c r="CS88"/>
      <c r="CT88"/>
      <c r="CU88"/>
      <c r="CV88"/>
      <c r="CW88"/>
      <c r="CX88"/>
      <c r="CY88"/>
      <c r="CZ88"/>
      <c r="DA88"/>
      <c r="DB88"/>
      <c r="DC88"/>
      <c r="DD88"/>
      <c r="DE88"/>
      <c r="DF88"/>
      <c r="DG88"/>
      <c r="DH88"/>
      <c r="DI88"/>
      <c r="DJ88"/>
      <c r="DK88"/>
      <c r="DL88"/>
      <c r="DM88"/>
      <c r="DN88"/>
      <c r="DO88"/>
      <c r="DP88"/>
      <c r="DQ88"/>
      <c r="DR88"/>
      <c r="DS88"/>
      <c r="DT88"/>
      <c r="DU88"/>
      <c r="DV88"/>
      <c r="DW88"/>
      <c r="DX88"/>
      <c r="DY88"/>
      <c r="DZ88"/>
      <c r="EA88"/>
      <c r="EB88"/>
      <c r="EC88"/>
      <c r="ED88"/>
      <c r="EE88"/>
      <c r="EF88"/>
      <c r="EG88"/>
      <c r="EH88"/>
      <c r="EI88"/>
      <c r="EJ88"/>
      <c r="EK88"/>
      <c r="EL88"/>
      <c r="EM88"/>
      <c r="EN88"/>
      <c r="EO88"/>
      <c r="EP88"/>
      <c r="EQ88"/>
      <c r="ER88"/>
      <c r="ES88"/>
      <c r="ET88"/>
      <c r="EU88"/>
      <c r="EV88"/>
      <c r="EW88"/>
      <c r="EX88"/>
      <c r="EY88"/>
      <c r="EZ88"/>
      <c r="FA88"/>
      <c r="FB88"/>
      <c r="FC88"/>
      <c r="FD88"/>
      <c r="FE88"/>
      <c r="FF88"/>
      <c r="FG88"/>
      <c r="FH88"/>
      <c r="FI88"/>
      <c r="FJ88"/>
      <c r="FK88"/>
      <c r="FL88"/>
      <c r="FM88"/>
      <c r="FN88"/>
      <c r="FO88"/>
      <c r="FP88"/>
      <c r="FQ88"/>
      <c r="FR88"/>
      <c r="FS88"/>
      <c r="FT88"/>
      <c r="FU88"/>
      <c r="FV88"/>
      <c r="FW88"/>
      <c r="FX88"/>
      <c r="FY88"/>
      <c r="FZ88"/>
      <c r="GA88"/>
      <c r="GB88"/>
      <c r="GC88"/>
      <c r="GD88"/>
      <c r="GE88"/>
      <c r="GF88"/>
      <c r="GG88"/>
      <c r="GH88"/>
      <c r="GI88"/>
      <c r="GJ88"/>
      <c r="GK88"/>
      <c r="GL88"/>
      <c r="GM88"/>
      <c r="GN88"/>
      <c r="GO88"/>
      <c r="GP88"/>
      <c r="GQ88"/>
      <c r="GR88"/>
      <c r="GS88"/>
      <c r="GT88"/>
      <c r="GU88"/>
      <c r="GV88"/>
      <c r="GW88"/>
      <c r="GX88"/>
      <c r="GY88"/>
      <c r="GZ88"/>
      <c r="HA88"/>
      <c r="HB88"/>
      <c r="HC88"/>
      <c r="HD88"/>
      <c r="HE88"/>
      <c r="HF88"/>
      <c r="HG88"/>
      <c r="HH88"/>
      <c r="HI88"/>
      <c r="HJ88"/>
      <c r="HK88"/>
      <c r="HL88"/>
      <c r="HM88"/>
      <c r="HN88"/>
      <c r="HO88"/>
      <c r="HP88"/>
      <c r="HQ88"/>
      <c r="HR88"/>
      <c r="HS88"/>
      <c r="HT88"/>
      <c r="HU88"/>
      <c r="HV88"/>
      <c r="HW88"/>
      <c r="HX88"/>
      <c r="HY88"/>
      <c r="HZ88"/>
      <c r="IA88"/>
      <c r="IB88"/>
      <c r="IC88"/>
      <c r="ID88"/>
      <c r="IE88"/>
      <c r="IF88"/>
      <c r="IG88"/>
      <c r="IH88"/>
      <c r="II88"/>
      <c r="IJ88"/>
      <c r="IK88"/>
      <c r="IL88"/>
      <c r="IM88"/>
      <c r="IN88"/>
      <c r="IO88"/>
      <c r="IP88"/>
      <c r="IQ88"/>
      <c r="IR88"/>
      <c r="IS88"/>
      <c r="IT88"/>
      <c r="IU88"/>
      <c r="IV88"/>
    </row>
    <row r="89" spans="1:256" ht="15" customHeight="1">
      <c r="A89" s="107" t="s">
        <v>134</v>
      </c>
      <c r="B89" s="108"/>
      <c r="C89" s="109" t="s">
        <v>76</v>
      </c>
      <c r="D89" s="110"/>
      <c r="E89" s="110"/>
      <c r="F89" s="111"/>
      <c r="G89" s="111"/>
      <c r="H89" s="111"/>
      <c r="I89" s="111"/>
      <c r="J89" s="111"/>
      <c r="K89" s="111"/>
      <c r="L89" s="111"/>
      <c r="M89" s="91"/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  <c r="CG89"/>
      <c r="CH89"/>
      <c r="CI89"/>
      <c r="CJ89"/>
      <c r="CK89"/>
      <c r="CL89"/>
      <c r="CM89"/>
      <c r="CN89"/>
      <c r="CO89"/>
      <c r="CP89"/>
      <c r="CQ89"/>
      <c r="CR89"/>
      <c r="CS89"/>
      <c r="CT89"/>
      <c r="CU89"/>
      <c r="CV89"/>
      <c r="CW89"/>
      <c r="CX89"/>
      <c r="CY89"/>
      <c r="CZ89"/>
      <c r="DA89"/>
      <c r="DB89"/>
      <c r="DC89"/>
      <c r="DD89"/>
      <c r="DE89"/>
      <c r="DF89"/>
      <c r="DG89"/>
      <c r="DH89"/>
      <c r="DI89"/>
      <c r="DJ89"/>
      <c r="DK89"/>
      <c r="DL89"/>
      <c r="DM89"/>
      <c r="DN89"/>
      <c r="DO89"/>
      <c r="DP89"/>
      <c r="DQ89"/>
      <c r="DR89"/>
      <c r="DS89"/>
      <c r="DT89"/>
      <c r="DU89"/>
      <c r="DV89"/>
      <c r="DW89"/>
      <c r="DX89"/>
      <c r="DY89"/>
      <c r="DZ89"/>
      <c r="EA89"/>
      <c r="EB89"/>
      <c r="EC89"/>
      <c r="ED89"/>
      <c r="EE89"/>
      <c r="EF89"/>
      <c r="EG89"/>
      <c r="EH89"/>
      <c r="EI89"/>
      <c r="EJ89"/>
      <c r="EK89"/>
      <c r="EL89"/>
      <c r="EM89"/>
      <c r="EN89"/>
      <c r="EO89"/>
      <c r="EP89"/>
      <c r="EQ89"/>
      <c r="ER89"/>
      <c r="ES89"/>
      <c r="ET89"/>
      <c r="EU89"/>
      <c r="EV89"/>
      <c r="EW89"/>
      <c r="EX89"/>
      <c r="EY89"/>
      <c r="EZ89"/>
      <c r="FA89"/>
      <c r="FB89"/>
      <c r="FC89"/>
      <c r="FD89"/>
      <c r="FE89"/>
      <c r="FF89"/>
      <c r="FG89"/>
      <c r="FH89"/>
      <c r="FI89"/>
      <c r="FJ89"/>
      <c r="FK89"/>
      <c r="FL89"/>
      <c r="FM89"/>
      <c r="FN89"/>
      <c r="FO89"/>
      <c r="FP89"/>
      <c r="FQ89"/>
      <c r="FR89"/>
      <c r="FS89"/>
      <c r="FT89"/>
      <c r="FU89"/>
      <c r="FV89"/>
      <c r="FW89"/>
      <c r="FX89"/>
      <c r="FY89"/>
      <c r="FZ89"/>
      <c r="GA89"/>
      <c r="GB89"/>
      <c r="GC89"/>
      <c r="GD89"/>
      <c r="GE89"/>
      <c r="GF89"/>
      <c r="GG89"/>
      <c r="GH89"/>
      <c r="GI89"/>
      <c r="GJ89"/>
      <c r="GK89"/>
      <c r="GL89"/>
      <c r="GM89"/>
      <c r="GN89"/>
      <c r="GO89"/>
      <c r="GP89"/>
      <c r="GQ89"/>
      <c r="GR89"/>
      <c r="GS89"/>
      <c r="GT89"/>
      <c r="GU89"/>
      <c r="GV89"/>
      <c r="GW89"/>
      <c r="GX89"/>
      <c r="GY89"/>
      <c r="GZ89"/>
      <c r="HA89"/>
      <c r="HB89"/>
      <c r="HC89"/>
      <c r="HD89"/>
      <c r="HE89"/>
      <c r="HF89"/>
      <c r="HG89"/>
      <c r="HH89"/>
      <c r="HI89"/>
      <c r="HJ89"/>
      <c r="HK89"/>
      <c r="HL89"/>
      <c r="HM89"/>
      <c r="HN89"/>
      <c r="HO89"/>
      <c r="HP89"/>
      <c r="HQ89"/>
      <c r="HR89"/>
      <c r="HS89"/>
      <c r="HT89"/>
      <c r="HU89"/>
      <c r="HV89"/>
      <c r="HW89"/>
      <c r="HX89"/>
      <c r="HY89"/>
      <c r="HZ89"/>
      <c r="IA89"/>
      <c r="IB89"/>
      <c r="IC89"/>
      <c r="ID89"/>
      <c r="IE89"/>
      <c r="IF89"/>
      <c r="IG89"/>
      <c r="IH89"/>
      <c r="II89"/>
      <c r="IJ89"/>
      <c r="IK89"/>
      <c r="IL89"/>
      <c r="IM89"/>
      <c r="IN89"/>
      <c r="IO89"/>
      <c r="IP89"/>
      <c r="IQ89"/>
      <c r="IR89"/>
      <c r="IS89"/>
      <c r="IT89"/>
      <c r="IU89"/>
      <c r="IV89"/>
    </row>
    <row r="90" spans="1:256" ht="26.25" customHeight="1">
      <c r="A90" s="112" t="s">
        <v>21</v>
      </c>
      <c r="B90" s="113" t="s">
        <v>52</v>
      </c>
      <c r="C90" s="492" t="s">
        <v>22</v>
      </c>
      <c r="D90" s="492"/>
      <c r="E90" s="492"/>
      <c r="F90" s="158" t="s">
        <v>23</v>
      </c>
      <c r="G90" s="158" t="s">
        <v>24</v>
      </c>
      <c r="H90" s="158" t="s">
        <v>55</v>
      </c>
      <c r="I90" s="158" t="s">
        <v>56</v>
      </c>
      <c r="J90" s="158" t="s">
        <v>132</v>
      </c>
      <c r="K90" s="158" t="s">
        <v>29</v>
      </c>
      <c r="L90" s="493" t="s">
        <v>31</v>
      </c>
      <c r="M90" s="493"/>
      <c r="N90" s="493"/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  <c r="CG90"/>
      <c r="CH90"/>
      <c r="CI90"/>
      <c r="CJ90"/>
      <c r="CK90"/>
      <c r="CL90"/>
      <c r="CM90"/>
      <c r="CN90"/>
      <c r="CO90"/>
      <c r="CP90"/>
      <c r="CQ90"/>
      <c r="CR90"/>
      <c r="CS90"/>
      <c r="CT90"/>
      <c r="CU90"/>
      <c r="CV90"/>
      <c r="CW90"/>
      <c r="CX90"/>
      <c r="CY90"/>
      <c r="CZ90"/>
      <c r="DA90"/>
      <c r="DB90"/>
      <c r="DC90"/>
      <c r="DD90"/>
      <c r="DE90"/>
      <c r="DF90"/>
      <c r="DG90"/>
      <c r="DH90"/>
      <c r="DI90"/>
      <c r="DJ90"/>
      <c r="DK90"/>
      <c r="DL90"/>
      <c r="DM90"/>
      <c r="DN90"/>
      <c r="DO90"/>
      <c r="DP90"/>
      <c r="DQ90"/>
      <c r="DR90"/>
      <c r="DS90"/>
      <c r="DT90"/>
      <c r="DU90"/>
      <c r="DV90"/>
      <c r="DW90"/>
      <c r="DX90"/>
      <c r="DY90"/>
      <c r="DZ90"/>
      <c r="EA90"/>
      <c r="EB90"/>
      <c r="EC90"/>
      <c r="ED90"/>
      <c r="EE90"/>
      <c r="EF90"/>
      <c r="EG90"/>
      <c r="EH90"/>
      <c r="EI90"/>
      <c r="EJ90"/>
      <c r="EK90"/>
      <c r="EL90"/>
      <c r="EM90"/>
      <c r="EN90"/>
      <c r="EO90"/>
      <c r="EP90"/>
      <c r="EQ90"/>
      <c r="ER90"/>
      <c r="ES90"/>
      <c r="ET90"/>
      <c r="EU90"/>
      <c r="EV90"/>
      <c r="EW90"/>
      <c r="EX90"/>
      <c r="EY90"/>
      <c r="EZ90"/>
      <c r="FA90"/>
      <c r="FB90"/>
      <c r="FC90"/>
      <c r="FD90"/>
      <c r="FE90"/>
      <c r="FF90"/>
      <c r="FG90"/>
      <c r="FH90"/>
      <c r="FI90"/>
      <c r="FJ90"/>
      <c r="FK90"/>
      <c r="FL90"/>
      <c r="FM90"/>
      <c r="FN90"/>
      <c r="FO90"/>
      <c r="FP90"/>
      <c r="FQ90"/>
      <c r="FR90"/>
      <c r="FS90"/>
      <c r="FT90"/>
      <c r="FU90"/>
      <c r="FV90"/>
      <c r="FW90"/>
      <c r="FX90"/>
      <c r="FY90"/>
      <c r="FZ90"/>
      <c r="GA90"/>
      <c r="GB90"/>
      <c r="GC90"/>
      <c r="GD90"/>
      <c r="GE90"/>
      <c r="GF90"/>
      <c r="GG90"/>
      <c r="GH90"/>
      <c r="GI90"/>
      <c r="GJ90"/>
      <c r="GK90"/>
      <c r="GL90"/>
      <c r="GM90"/>
      <c r="GN90"/>
      <c r="GO90"/>
      <c r="GP90"/>
      <c r="GQ90"/>
      <c r="GR90"/>
      <c r="GS90"/>
      <c r="GT90"/>
      <c r="GU90"/>
      <c r="GV90"/>
      <c r="GW90"/>
      <c r="GX90"/>
      <c r="GY90"/>
      <c r="GZ90"/>
      <c r="HA90"/>
      <c r="HB90"/>
      <c r="HC90"/>
      <c r="HD90"/>
      <c r="HE90"/>
      <c r="HF90"/>
      <c r="HG90"/>
      <c r="HH90"/>
      <c r="HI90"/>
      <c r="HJ90"/>
      <c r="HK90"/>
      <c r="HL90"/>
      <c r="HM90"/>
      <c r="HN90"/>
      <c r="HO90"/>
      <c r="HP90"/>
      <c r="HQ90"/>
      <c r="HR90"/>
      <c r="HS90"/>
      <c r="HT90"/>
      <c r="HU90"/>
      <c r="HV90"/>
      <c r="HW90"/>
      <c r="HX90"/>
      <c r="HY90"/>
      <c r="HZ90"/>
      <c r="IA90"/>
      <c r="IB90"/>
      <c r="IC90"/>
      <c r="ID90"/>
      <c r="IE90"/>
      <c r="IF90"/>
      <c r="IG90"/>
      <c r="IH90"/>
      <c r="II90"/>
      <c r="IJ90"/>
      <c r="IK90"/>
      <c r="IL90"/>
      <c r="IM90"/>
      <c r="IN90"/>
      <c r="IO90"/>
      <c r="IP90"/>
      <c r="IQ90"/>
      <c r="IR90"/>
      <c r="IS90"/>
      <c r="IT90"/>
      <c r="IU90"/>
      <c r="IV90"/>
    </row>
    <row r="91" spans="1:256" ht="15" customHeight="1">
      <c r="A91" s="491">
        <v>11</v>
      </c>
      <c r="B91" s="115">
        <v>1</v>
      </c>
      <c r="C91" s="186" t="s">
        <v>546</v>
      </c>
      <c r="D91" s="117"/>
      <c r="E91" s="117"/>
      <c r="F91" s="118">
        <v>1990</v>
      </c>
      <c r="G91" s="119" t="s">
        <v>19</v>
      </c>
      <c r="H91" s="187">
        <v>93.55</v>
      </c>
      <c r="I91" s="120">
        <f>J91</f>
        <v>25</v>
      </c>
      <c r="J91" s="120">
        <v>25</v>
      </c>
      <c r="K91" s="122" t="s">
        <v>521</v>
      </c>
      <c r="L91" s="123" t="s">
        <v>548</v>
      </c>
      <c r="M91" s="124"/>
      <c r="N91" s="162"/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  <c r="CG91"/>
      <c r="CH91"/>
      <c r="CI91"/>
      <c r="CJ91"/>
      <c r="CK91"/>
      <c r="CL91"/>
      <c r="CM91"/>
      <c r="CN91"/>
      <c r="CO91"/>
      <c r="CP91"/>
      <c r="CQ91"/>
      <c r="CR91"/>
      <c r="CS91"/>
      <c r="CT91"/>
      <c r="CU91"/>
      <c r="CV91"/>
      <c r="CW91"/>
      <c r="CX91"/>
      <c r="CY91"/>
      <c r="CZ91"/>
      <c r="DA91"/>
      <c r="DB91"/>
      <c r="DC91"/>
      <c r="DD91"/>
      <c r="DE91"/>
      <c r="DF91"/>
      <c r="DG91"/>
      <c r="DH91"/>
      <c r="DI91"/>
      <c r="DJ91"/>
      <c r="DK91"/>
      <c r="DL91"/>
      <c r="DM91"/>
      <c r="DN91"/>
      <c r="DO91"/>
      <c r="DP91"/>
      <c r="DQ91"/>
      <c r="DR91"/>
      <c r="DS91"/>
      <c r="DT91"/>
      <c r="DU91"/>
      <c r="DV91"/>
      <c r="DW91"/>
      <c r="DX91"/>
      <c r="DY91"/>
      <c r="DZ91"/>
      <c r="EA91"/>
      <c r="EB91"/>
      <c r="EC91"/>
      <c r="ED91"/>
      <c r="EE91"/>
      <c r="EF91"/>
      <c r="EG91"/>
      <c r="EH91"/>
      <c r="EI91"/>
      <c r="EJ91"/>
      <c r="EK91"/>
      <c r="EL91"/>
      <c r="EM91"/>
      <c r="EN91"/>
      <c r="EO91"/>
      <c r="EP91"/>
      <c r="EQ91"/>
      <c r="ER91"/>
      <c r="ES91"/>
      <c r="ET91"/>
      <c r="EU91"/>
      <c r="EV91"/>
      <c r="EW91"/>
      <c r="EX91"/>
      <c r="EY91"/>
      <c r="EZ91"/>
      <c r="FA91"/>
      <c r="FB91"/>
      <c r="FC91"/>
      <c r="FD91"/>
      <c r="FE91"/>
      <c r="FF91"/>
      <c r="FG91"/>
      <c r="FH91"/>
      <c r="FI91"/>
      <c r="FJ91"/>
      <c r="FK91"/>
      <c r="FL91"/>
      <c r="FM91"/>
      <c r="FN91"/>
      <c r="FO91"/>
      <c r="FP91"/>
      <c r="FQ91"/>
      <c r="FR91"/>
      <c r="FS91"/>
      <c r="FT91"/>
      <c r="FU91"/>
      <c r="FV91"/>
      <c r="FW91"/>
      <c r="FX91"/>
      <c r="FY91"/>
      <c r="FZ91"/>
      <c r="GA91"/>
      <c r="GB91"/>
      <c r="GC91"/>
      <c r="GD91"/>
      <c r="GE91"/>
      <c r="GF91"/>
      <c r="GG91"/>
      <c r="GH91"/>
      <c r="GI91"/>
      <c r="GJ91"/>
      <c r="GK91"/>
      <c r="GL91"/>
      <c r="GM91"/>
      <c r="GN91"/>
      <c r="GO91"/>
      <c r="GP91"/>
      <c r="GQ91"/>
      <c r="GR91"/>
      <c r="GS91"/>
      <c r="GT91"/>
      <c r="GU91"/>
      <c r="GV91"/>
      <c r="GW91"/>
      <c r="GX91"/>
      <c r="GY91"/>
      <c r="GZ91"/>
      <c r="HA91"/>
      <c r="HB91"/>
      <c r="HC91"/>
      <c r="HD91"/>
      <c r="HE91"/>
      <c r="HF91"/>
      <c r="HG91"/>
      <c r="HH91"/>
      <c r="HI91"/>
      <c r="HJ91"/>
      <c r="HK91"/>
      <c r="HL91"/>
      <c r="HM91"/>
      <c r="HN91"/>
      <c r="HO91"/>
      <c r="HP91"/>
      <c r="HQ91"/>
      <c r="HR91"/>
      <c r="HS91"/>
      <c r="HT91"/>
      <c r="HU91"/>
      <c r="HV91"/>
      <c r="HW91"/>
      <c r="HX91"/>
      <c r="HY91"/>
      <c r="HZ91"/>
      <c r="IA91"/>
      <c r="IB91"/>
      <c r="IC91"/>
      <c r="ID91"/>
      <c r="IE91"/>
      <c r="IF91"/>
      <c r="IG91"/>
      <c r="IH91"/>
      <c r="II91"/>
      <c r="IJ91"/>
      <c r="IK91"/>
      <c r="IL91"/>
      <c r="IM91"/>
      <c r="IN91"/>
      <c r="IO91"/>
      <c r="IP91"/>
      <c r="IQ91"/>
      <c r="IR91"/>
      <c r="IS91"/>
      <c r="IT91"/>
      <c r="IU91"/>
      <c r="IV91"/>
    </row>
    <row r="92" spans="1:256" ht="15" customHeight="1">
      <c r="A92" s="491"/>
      <c r="B92" s="118">
        <v>2</v>
      </c>
      <c r="C92" s="126" t="s">
        <v>515</v>
      </c>
      <c r="D92" s="127"/>
      <c r="E92" s="127"/>
      <c r="F92" s="128">
        <v>2000</v>
      </c>
      <c r="G92" s="129" t="s">
        <v>19</v>
      </c>
      <c r="H92" s="188">
        <v>78</v>
      </c>
      <c r="I92" s="118">
        <f>J92-J91</f>
        <v>25</v>
      </c>
      <c r="J92" s="118">
        <v>50</v>
      </c>
      <c r="K92" s="131" t="s">
        <v>521</v>
      </c>
      <c r="L92" s="164" t="s">
        <v>517</v>
      </c>
      <c r="M92" s="124"/>
      <c r="N92" s="162"/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  <c r="CG92"/>
      <c r="CH92"/>
      <c r="CI92"/>
      <c r="CJ92"/>
      <c r="CK92"/>
      <c r="CL92"/>
      <c r="CM92"/>
      <c r="CN92"/>
      <c r="CO92"/>
      <c r="CP92"/>
      <c r="CQ92"/>
      <c r="CR92"/>
      <c r="CS92"/>
      <c r="CT92"/>
      <c r="CU92"/>
      <c r="CV92"/>
      <c r="CW92"/>
      <c r="CX92"/>
      <c r="CY92"/>
      <c r="CZ92"/>
      <c r="DA92"/>
      <c r="DB92"/>
      <c r="DC92"/>
      <c r="DD92"/>
      <c r="DE92"/>
      <c r="DF92"/>
      <c r="DG92"/>
      <c r="DH92"/>
      <c r="DI92"/>
      <c r="DJ92"/>
      <c r="DK92"/>
      <c r="DL92"/>
      <c r="DM92"/>
      <c r="DN92"/>
      <c r="DO92"/>
      <c r="DP92"/>
      <c r="DQ92"/>
      <c r="DR92"/>
      <c r="DS92"/>
      <c r="DT92"/>
      <c r="DU92"/>
      <c r="DV92"/>
      <c r="DW92"/>
      <c r="DX92"/>
      <c r="DY92"/>
      <c r="DZ92"/>
      <c r="EA92"/>
      <c r="EB92"/>
      <c r="EC92"/>
      <c r="ED92"/>
      <c r="EE92"/>
      <c r="EF92"/>
      <c r="EG92"/>
      <c r="EH92"/>
      <c r="EI92"/>
      <c r="EJ92"/>
      <c r="EK92"/>
      <c r="EL92"/>
      <c r="EM92"/>
      <c r="EN92"/>
      <c r="EO92"/>
      <c r="EP92"/>
      <c r="EQ92"/>
      <c r="ER92"/>
      <c r="ES92"/>
      <c r="ET92"/>
      <c r="EU92"/>
      <c r="EV92"/>
      <c r="EW92"/>
      <c r="EX92"/>
      <c r="EY92"/>
      <c r="EZ92"/>
      <c r="FA92"/>
      <c r="FB92"/>
      <c r="FC92"/>
      <c r="FD92"/>
      <c r="FE92"/>
      <c r="FF92"/>
      <c r="FG92"/>
      <c r="FH92"/>
      <c r="FI92"/>
      <c r="FJ92"/>
      <c r="FK92"/>
      <c r="FL92"/>
      <c r="FM92"/>
      <c r="FN92"/>
      <c r="FO92"/>
      <c r="FP92"/>
      <c r="FQ92"/>
      <c r="FR92"/>
      <c r="FS92"/>
      <c r="FT92"/>
      <c r="FU92"/>
      <c r="FV92"/>
      <c r="FW92"/>
      <c r="FX92"/>
      <c r="FY92"/>
      <c r="FZ92"/>
      <c r="GA92"/>
      <c r="GB92"/>
      <c r="GC92"/>
      <c r="GD92"/>
      <c r="GE92"/>
      <c r="GF92"/>
      <c r="GG92"/>
      <c r="GH92"/>
      <c r="GI92"/>
      <c r="GJ92"/>
      <c r="GK92"/>
      <c r="GL92"/>
      <c r="GM92"/>
      <c r="GN92"/>
      <c r="GO92"/>
      <c r="GP92"/>
      <c r="GQ92"/>
      <c r="GR92"/>
      <c r="GS92"/>
      <c r="GT92"/>
      <c r="GU92"/>
      <c r="GV92"/>
      <c r="GW92"/>
      <c r="GX92"/>
      <c r="GY92"/>
      <c r="GZ92"/>
      <c r="HA92"/>
      <c r="HB92"/>
      <c r="HC92"/>
      <c r="HD92"/>
      <c r="HE92"/>
      <c r="HF92"/>
      <c r="HG92"/>
      <c r="HH92"/>
      <c r="HI92"/>
      <c r="HJ92"/>
      <c r="HK92"/>
      <c r="HL92"/>
      <c r="HM92"/>
      <c r="HN92"/>
      <c r="HO92"/>
      <c r="HP92"/>
      <c r="HQ92"/>
      <c r="HR92"/>
      <c r="HS92"/>
      <c r="HT92"/>
      <c r="HU92"/>
      <c r="HV92"/>
      <c r="HW92"/>
      <c r="HX92"/>
      <c r="HY92"/>
      <c r="HZ92"/>
      <c r="IA92"/>
      <c r="IB92"/>
      <c r="IC92"/>
      <c r="ID92"/>
      <c r="IE92"/>
      <c r="IF92"/>
      <c r="IG92"/>
      <c r="IH92"/>
      <c r="II92"/>
      <c r="IJ92"/>
      <c r="IK92"/>
      <c r="IL92"/>
      <c r="IM92"/>
      <c r="IN92"/>
      <c r="IO92"/>
      <c r="IP92"/>
      <c r="IQ92"/>
      <c r="IR92"/>
      <c r="IS92"/>
      <c r="IT92"/>
      <c r="IU92"/>
      <c r="IV92"/>
    </row>
    <row r="93" spans="1:256" ht="15" customHeight="1">
      <c r="A93" s="491"/>
      <c r="B93" s="118">
        <v>3</v>
      </c>
      <c r="C93" s="126" t="s">
        <v>531</v>
      </c>
      <c r="D93" s="127"/>
      <c r="E93" s="127"/>
      <c r="F93" s="128">
        <v>2000</v>
      </c>
      <c r="G93" s="129" t="s">
        <v>18</v>
      </c>
      <c r="H93" s="189">
        <v>83.9</v>
      </c>
      <c r="I93" s="133">
        <f>J93-J92</f>
        <v>33</v>
      </c>
      <c r="J93" s="133">
        <v>83</v>
      </c>
      <c r="K93" s="135" t="s">
        <v>521</v>
      </c>
      <c r="L93" s="136" t="s">
        <v>526</v>
      </c>
      <c r="M93" s="124"/>
      <c r="N93" s="162"/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  <c r="CG93"/>
      <c r="CH93"/>
      <c r="CI93"/>
      <c r="CJ93"/>
      <c r="CK93"/>
      <c r="CL93"/>
      <c r="CM93"/>
      <c r="CN93"/>
      <c r="CO93"/>
      <c r="CP93"/>
      <c r="CQ93"/>
      <c r="CR93"/>
      <c r="CS93"/>
      <c r="CT93"/>
      <c r="CU93"/>
      <c r="CV93"/>
      <c r="CW93"/>
      <c r="CX93"/>
      <c r="CY93"/>
      <c r="CZ93"/>
      <c r="DA93"/>
      <c r="DB93"/>
      <c r="DC93"/>
      <c r="DD93"/>
      <c r="DE93"/>
      <c r="DF93"/>
      <c r="DG93"/>
      <c r="DH93"/>
      <c r="DI93"/>
      <c r="DJ93"/>
      <c r="DK93"/>
      <c r="DL93"/>
      <c r="DM93"/>
      <c r="DN93"/>
      <c r="DO93"/>
      <c r="DP93"/>
      <c r="DQ93"/>
      <c r="DR93"/>
      <c r="DS93"/>
      <c r="DT93"/>
      <c r="DU93"/>
      <c r="DV93"/>
      <c r="DW93"/>
      <c r="DX93"/>
      <c r="DY93"/>
      <c r="DZ93"/>
      <c r="EA93"/>
      <c r="EB93"/>
      <c r="EC93"/>
      <c r="ED93"/>
      <c r="EE93"/>
      <c r="EF93"/>
      <c r="EG93"/>
      <c r="EH93"/>
      <c r="EI93"/>
      <c r="EJ93"/>
      <c r="EK93"/>
      <c r="EL93"/>
      <c r="EM93"/>
      <c r="EN93"/>
      <c r="EO93"/>
      <c r="EP93"/>
      <c r="EQ93"/>
      <c r="ER93"/>
      <c r="ES93"/>
      <c r="ET93"/>
      <c r="EU93"/>
      <c r="EV93"/>
      <c r="EW93"/>
      <c r="EX93"/>
      <c r="EY93"/>
      <c r="EZ93"/>
      <c r="FA93"/>
      <c r="FB93"/>
      <c r="FC93"/>
      <c r="FD93"/>
      <c r="FE93"/>
      <c r="FF93"/>
      <c r="FG93"/>
      <c r="FH93"/>
      <c r="FI93"/>
      <c r="FJ93"/>
      <c r="FK93"/>
      <c r="FL93"/>
      <c r="FM93"/>
      <c r="FN93"/>
      <c r="FO93"/>
      <c r="FP93"/>
      <c r="FQ93"/>
      <c r="FR93"/>
      <c r="FS93"/>
      <c r="FT93"/>
      <c r="FU93"/>
      <c r="FV93"/>
      <c r="FW93"/>
      <c r="FX93"/>
      <c r="FY93"/>
      <c r="FZ93"/>
      <c r="GA93"/>
      <c r="GB93"/>
      <c r="GC93"/>
      <c r="GD93"/>
      <c r="GE93"/>
      <c r="GF93"/>
      <c r="GG93"/>
      <c r="GH93"/>
      <c r="GI93"/>
      <c r="GJ93"/>
      <c r="GK93"/>
      <c r="GL93"/>
      <c r="GM93"/>
      <c r="GN93"/>
      <c r="GO93"/>
      <c r="GP93"/>
      <c r="GQ93"/>
      <c r="GR93"/>
      <c r="GS93"/>
      <c r="GT93"/>
      <c r="GU93"/>
      <c r="GV93"/>
      <c r="GW93"/>
      <c r="GX93"/>
      <c r="GY93"/>
      <c r="GZ93"/>
      <c r="HA93"/>
      <c r="HB93"/>
      <c r="HC93"/>
      <c r="HD93"/>
      <c r="HE93"/>
      <c r="HF93"/>
      <c r="HG93"/>
      <c r="HH93"/>
      <c r="HI93"/>
      <c r="HJ93"/>
      <c r="HK93"/>
      <c r="HL93"/>
      <c r="HM93"/>
      <c r="HN93"/>
      <c r="HO93"/>
      <c r="HP93"/>
      <c r="HQ93"/>
      <c r="HR93"/>
      <c r="HS93"/>
      <c r="HT93"/>
      <c r="HU93"/>
      <c r="HV93"/>
      <c r="HW93"/>
      <c r="HX93"/>
      <c r="HY93"/>
      <c r="HZ93"/>
      <c r="IA93"/>
      <c r="IB93"/>
      <c r="IC93"/>
      <c r="ID93"/>
      <c r="IE93"/>
      <c r="IF93"/>
      <c r="IG93"/>
      <c r="IH93"/>
      <c r="II93"/>
      <c r="IJ93"/>
      <c r="IK93"/>
      <c r="IL93"/>
      <c r="IM93"/>
      <c r="IN93"/>
      <c r="IO93"/>
      <c r="IP93"/>
      <c r="IQ93"/>
      <c r="IR93"/>
      <c r="IS93"/>
      <c r="IT93"/>
      <c r="IU93"/>
      <c r="IV93"/>
    </row>
    <row r="94" spans="1:256" ht="15" customHeight="1">
      <c r="A94" s="491"/>
      <c r="B94" s="137">
        <v>4</v>
      </c>
      <c r="C94" s="138" t="s">
        <v>525</v>
      </c>
      <c r="D94" s="139"/>
      <c r="E94" s="140"/>
      <c r="F94" s="141">
        <v>2001</v>
      </c>
      <c r="G94" s="142" t="s">
        <v>18</v>
      </c>
      <c r="H94" s="190">
        <v>84.2</v>
      </c>
      <c r="I94" s="144">
        <f>J94-J93</f>
        <v>28</v>
      </c>
      <c r="J94" s="144">
        <v>111</v>
      </c>
      <c r="K94" s="146" t="s">
        <v>521</v>
      </c>
      <c r="L94" s="179" t="s">
        <v>526</v>
      </c>
      <c r="M94" s="148"/>
      <c r="N94" s="171"/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  <c r="CG94"/>
      <c r="CH94"/>
      <c r="CI94"/>
      <c r="CJ94"/>
      <c r="CK94"/>
      <c r="CL94"/>
      <c r="CM94"/>
      <c r="CN94"/>
      <c r="CO94"/>
      <c r="CP94"/>
      <c r="CQ94"/>
      <c r="CR94"/>
      <c r="CS94"/>
      <c r="CT94"/>
      <c r="CU94"/>
      <c r="CV94"/>
      <c r="CW94"/>
      <c r="CX94"/>
      <c r="CY94"/>
      <c r="CZ94"/>
      <c r="DA94"/>
      <c r="DB94"/>
      <c r="DC94"/>
      <c r="DD94"/>
      <c r="DE94"/>
      <c r="DF94"/>
      <c r="DG94"/>
      <c r="DH94"/>
      <c r="DI94"/>
      <c r="DJ94"/>
      <c r="DK94"/>
      <c r="DL94"/>
      <c r="DM94"/>
      <c r="DN94"/>
      <c r="DO94"/>
      <c r="DP94"/>
      <c r="DQ94"/>
      <c r="DR94"/>
      <c r="DS94"/>
      <c r="DT94"/>
      <c r="DU94"/>
      <c r="DV94"/>
      <c r="DW94"/>
      <c r="DX94"/>
      <c r="DY94"/>
      <c r="DZ94"/>
      <c r="EA94"/>
      <c r="EB94"/>
      <c r="EC94"/>
      <c r="ED94"/>
      <c r="EE94"/>
      <c r="EF94"/>
      <c r="EG94"/>
      <c r="EH94"/>
      <c r="EI94"/>
      <c r="EJ94"/>
      <c r="EK94"/>
      <c r="EL94"/>
      <c r="EM94"/>
      <c r="EN94"/>
      <c r="EO94"/>
      <c r="EP94"/>
      <c r="EQ94"/>
      <c r="ER94"/>
      <c r="ES94"/>
      <c r="ET94"/>
      <c r="EU94"/>
      <c r="EV94"/>
      <c r="EW94"/>
      <c r="EX94"/>
      <c r="EY94"/>
      <c r="EZ94"/>
      <c r="FA94"/>
      <c r="FB94"/>
      <c r="FC94"/>
      <c r="FD94"/>
      <c r="FE94"/>
      <c r="FF94"/>
      <c r="FG94"/>
      <c r="FH94"/>
      <c r="FI94"/>
      <c r="FJ94"/>
      <c r="FK94"/>
      <c r="FL94"/>
      <c r="FM94"/>
      <c r="FN94"/>
      <c r="FO94"/>
      <c r="FP94"/>
      <c r="FQ94"/>
      <c r="FR94"/>
      <c r="FS94"/>
      <c r="FT94"/>
      <c r="FU94"/>
      <c r="FV94"/>
      <c r="FW94"/>
      <c r="FX94"/>
      <c r="FY94"/>
      <c r="FZ94"/>
      <c r="GA94"/>
      <c r="GB94"/>
      <c r="GC94"/>
      <c r="GD94"/>
      <c r="GE94"/>
      <c r="GF94"/>
      <c r="GG94"/>
      <c r="GH94"/>
      <c r="GI94"/>
      <c r="GJ94"/>
      <c r="GK94"/>
      <c r="GL94"/>
      <c r="GM94"/>
      <c r="GN94"/>
      <c r="GO94"/>
      <c r="GP94"/>
      <c r="GQ94"/>
      <c r="GR94"/>
      <c r="GS94"/>
      <c r="GT94"/>
      <c r="GU94"/>
      <c r="GV94"/>
      <c r="GW94"/>
      <c r="GX94"/>
      <c r="GY94"/>
      <c r="GZ94"/>
      <c r="HA94"/>
      <c r="HB94"/>
      <c r="HC94"/>
      <c r="HD94"/>
      <c r="HE94"/>
      <c r="HF94"/>
      <c r="HG94"/>
      <c r="HH94"/>
      <c r="HI94"/>
      <c r="HJ94"/>
      <c r="HK94"/>
      <c r="HL94"/>
      <c r="HM94"/>
      <c r="HN94"/>
      <c r="HO94"/>
      <c r="HP94"/>
      <c r="HQ94"/>
      <c r="HR94"/>
      <c r="HS94"/>
      <c r="HT94"/>
      <c r="HU94"/>
      <c r="HV94"/>
      <c r="HW94"/>
      <c r="HX94"/>
      <c r="HY94"/>
      <c r="HZ94"/>
      <c r="IA94"/>
      <c r="IB94"/>
      <c r="IC94"/>
      <c r="ID94"/>
      <c r="IE94"/>
      <c r="IF94"/>
      <c r="IG94"/>
      <c r="IH94"/>
      <c r="II94"/>
      <c r="IJ94"/>
      <c r="IK94"/>
      <c r="IL94"/>
      <c r="IM94"/>
      <c r="IN94"/>
      <c r="IO94"/>
      <c r="IP94"/>
      <c r="IQ94"/>
      <c r="IR94"/>
      <c r="IS94"/>
      <c r="IT94"/>
      <c r="IU94"/>
      <c r="IV94"/>
    </row>
    <row r="95" spans="1:256" ht="18" customHeight="1">
      <c r="C95" s="150"/>
      <c r="D95" s="150"/>
      <c r="E95" s="150"/>
      <c r="F95" s="151"/>
      <c r="G95" s="152" t="s">
        <v>133</v>
      </c>
      <c r="H95" s="153">
        <f>H91+H92+H93+H94</f>
        <v>339.65000000000003</v>
      </c>
      <c r="I95" s="111"/>
      <c r="J95" s="172">
        <f>J94</f>
        <v>111</v>
      </c>
      <c r="K95" s="155"/>
      <c r="L95" s="111"/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  <c r="CG95"/>
      <c r="CH95"/>
      <c r="CI95"/>
      <c r="CJ95"/>
      <c r="CK95"/>
      <c r="CL95"/>
      <c r="CM95"/>
      <c r="CN95"/>
      <c r="CO95"/>
      <c r="CP95"/>
      <c r="CQ95"/>
      <c r="CR95"/>
      <c r="CS95"/>
      <c r="CT95"/>
      <c r="CU95"/>
      <c r="CV95"/>
      <c r="CW95"/>
      <c r="CX95"/>
      <c r="CY95"/>
      <c r="CZ95"/>
      <c r="DA95"/>
      <c r="DB95"/>
      <c r="DC95"/>
      <c r="DD95"/>
      <c r="DE95"/>
      <c r="DF95"/>
      <c r="DG95"/>
      <c r="DH95"/>
      <c r="DI95"/>
      <c r="DJ95"/>
      <c r="DK95"/>
      <c r="DL95"/>
      <c r="DM95"/>
      <c r="DN95"/>
      <c r="DO95"/>
      <c r="DP95"/>
      <c r="DQ95"/>
      <c r="DR95"/>
      <c r="DS95"/>
      <c r="DT95"/>
      <c r="DU95"/>
      <c r="DV95"/>
      <c r="DW95"/>
      <c r="DX95"/>
      <c r="DY95"/>
      <c r="DZ95"/>
      <c r="EA95"/>
      <c r="EB95"/>
      <c r="EC95"/>
      <c r="ED95"/>
      <c r="EE95"/>
      <c r="EF95"/>
      <c r="EG95"/>
      <c r="EH95"/>
      <c r="EI95"/>
      <c r="EJ95"/>
      <c r="EK95"/>
      <c r="EL95"/>
      <c r="EM95"/>
      <c r="EN95"/>
      <c r="EO95"/>
      <c r="EP95"/>
      <c r="EQ95"/>
      <c r="ER95"/>
      <c r="ES95"/>
      <c r="ET95"/>
      <c r="EU95"/>
      <c r="EV95"/>
      <c r="EW95"/>
      <c r="EX95"/>
      <c r="EY95"/>
      <c r="EZ95"/>
      <c r="FA95"/>
      <c r="FB95"/>
      <c r="FC95"/>
      <c r="FD95"/>
      <c r="FE95"/>
      <c r="FF95"/>
      <c r="FG95"/>
      <c r="FH95"/>
      <c r="FI95"/>
      <c r="FJ95"/>
      <c r="FK95"/>
      <c r="FL95"/>
      <c r="FM95"/>
      <c r="FN95"/>
      <c r="FO95"/>
      <c r="FP95"/>
      <c r="FQ95"/>
      <c r="FR95"/>
      <c r="FS95"/>
      <c r="FT95"/>
      <c r="FU95"/>
      <c r="FV95"/>
      <c r="FW95"/>
      <c r="FX95"/>
      <c r="FY95"/>
      <c r="FZ95"/>
      <c r="GA95"/>
      <c r="GB95"/>
      <c r="GC95"/>
      <c r="GD95"/>
      <c r="GE95"/>
      <c r="GF95"/>
      <c r="GG95"/>
      <c r="GH95"/>
      <c r="GI95"/>
      <c r="GJ95"/>
      <c r="GK95"/>
      <c r="GL95"/>
      <c r="GM95"/>
      <c r="GN95"/>
      <c r="GO95"/>
      <c r="GP95"/>
      <c r="GQ95"/>
      <c r="GR95"/>
      <c r="GS95"/>
      <c r="GT95"/>
      <c r="GU95"/>
      <c r="GV95"/>
      <c r="GW95"/>
      <c r="GX95"/>
      <c r="GY95"/>
      <c r="GZ95"/>
      <c r="HA95"/>
      <c r="HB95"/>
      <c r="HC95"/>
      <c r="HD95"/>
      <c r="HE95"/>
      <c r="HF95"/>
      <c r="HG95"/>
      <c r="HH95"/>
      <c r="HI95"/>
      <c r="HJ95"/>
      <c r="HK95"/>
      <c r="HL95"/>
      <c r="HM95"/>
      <c r="HN95"/>
      <c r="HO95"/>
      <c r="HP95"/>
      <c r="HQ95"/>
      <c r="HR95"/>
      <c r="HS95"/>
      <c r="HT95"/>
      <c r="HU95"/>
      <c r="HV95"/>
      <c r="HW95"/>
      <c r="HX95"/>
      <c r="HY95"/>
      <c r="HZ95"/>
      <c r="IA95"/>
      <c r="IB95"/>
      <c r="IC95"/>
      <c r="ID95"/>
      <c r="IE95"/>
      <c r="IF95"/>
      <c r="IG95"/>
      <c r="IH95"/>
      <c r="II95"/>
      <c r="IJ95"/>
      <c r="IK95"/>
      <c r="IL95"/>
      <c r="IM95"/>
      <c r="IN95"/>
      <c r="IO95"/>
      <c r="IP95"/>
      <c r="IQ95"/>
      <c r="IR95"/>
      <c r="IS95"/>
      <c r="IT95"/>
      <c r="IU95"/>
      <c r="IV95"/>
    </row>
    <row r="96" spans="1:256" ht="15" customHeight="1">
      <c r="A96" s="107" t="s">
        <v>134</v>
      </c>
      <c r="B96" s="108"/>
      <c r="C96" s="156" t="s">
        <v>83</v>
      </c>
      <c r="D96" s="110"/>
      <c r="E96" s="110"/>
      <c r="F96" s="111"/>
      <c r="G96" s="111"/>
      <c r="H96" s="111"/>
      <c r="I96" s="111"/>
      <c r="J96" s="111"/>
      <c r="K96" s="111"/>
      <c r="L96" s="111"/>
      <c r="M96" s="91"/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  <c r="CG96"/>
      <c r="CH96"/>
      <c r="CI96"/>
      <c r="CJ96"/>
      <c r="CK96"/>
      <c r="CL96"/>
      <c r="CM96"/>
      <c r="CN96"/>
      <c r="CO96"/>
      <c r="CP96"/>
      <c r="CQ96"/>
      <c r="CR96"/>
      <c r="CS96"/>
      <c r="CT96"/>
      <c r="CU96"/>
      <c r="CV96"/>
      <c r="CW96"/>
      <c r="CX96"/>
      <c r="CY96"/>
      <c r="CZ96"/>
      <c r="DA96"/>
      <c r="DB96"/>
      <c r="DC96"/>
      <c r="DD96"/>
      <c r="DE96"/>
      <c r="DF96"/>
      <c r="DG96"/>
      <c r="DH96"/>
      <c r="DI96"/>
      <c r="DJ96"/>
      <c r="DK96"/>
      <c r="DL96"/>
      <c r="DM96"/>
      <c r="DN96"/>
      <c r="DO96"/>
      <c r="DP96"/>
      <c r="DQ96"/>
      <c r="DR96"/>
      <c r="DS96"/>
      <c r="DT96"/>
      <c r="DU96"/>
      <c r="DV96"/>
      <c r="DW96"/>
      <c r="DX96"/>
      <c r="DY96"/>
      <c r="DZ96"/>
      <c r="EA96"/>
      <c r="EB96"/>
      <c r="EC96"/>
      <c r="ED96"/>
      <c r="EE96"/>
      <c r="EF96"/>
      <c r="EG96"/>
      <c r="EH96"/>
      <c r="EI96"/>
      <c r="EJ96"/>
      <c r="EK96"/>
      <c r="EL96"/>
      <c r="EM96"/>
      <c r="EN96"/>
      <c r="EO96"/>
      <c r="EP96"/>
      <c r="EQ96"/>
      <c r="ER96"/>
      <c r="ES96"/>
      <c r="ET96"/>
      <c r="EU96"/>
      <c r="EV96"/>
      <c r="EW96"/>
      <c r="EX96"/>
      <c r="EY96"/>
      <c r="EZ96"/>
      <c r="FA96"/>
      <c r="FB96"/>
      <c r="FC96"/>
      <c r="FD96"/>
      <c r="FE96"/>
      <c r="FF96"/>
      <c r="FG96"/>
      <c r="FH96"/>
      <c r="FI96"/>
      <c r="FJ96"/>
      <c r="FK96"/>
      <c r="FL96"/>
      <c r="FM96"/>
      <c r="FN96"/>
      <c r="FO96"/>
      <c r="FP96"/>
      <c r="FQ96"/>
      <c r="FR96"/>
      <c r="FS96"/>
      <c r="FT96"/>
      <c r="FU96"/>
      <c r="FV96"/>
      <c r="FW96"/>
      <c r="FX96"/>
      <c r="FY96"/>
      <c r="FZ96"/>
      <c r="GA96"/>
      <c r="GB96"/>
      <c r="GC96"/>
      <c r="GD96"/>
      <c r="GE96"/>
      <c r="GF96"/>
      <c r="GG96"/>
      <c r="GH96"/>
      <c r="GI96"/>
      <c r="GJ96"/>
      <c r="GK96"/>
      <c r="GL96"/>
      <c r="GM96"/>
      <c r="GN96"/>
      <c r="GO96"/>
      <c r="GP96"/>
      <c r="GQ96"/>
      <c r="GR96"/>
      <c r="GS96"/>
      <c r="GT96"/>
      <c r="GU96"/>
      <c r="GV96"/>
      <c r="GW96"/>
      <c r="GX96"/>
      <c r="GY96"/>
      <c r="GZ96"/>
      <c r="HA96"/>
      <c r="HB96"/>
      <c r="HC96"/>
      <c r="HD96"/>
      <c r="HE96"/>
      <c r="HF96"/>
      <c r="HG96"/>
      <c r="HH96"/>
      <c r="HI96"/>
      <c r="HJ96"/>
      <c r="HK96"/>
      <c r="HL96"/>
      <c r="HM96"/>
      <c r="HN96"/>
      <c r="HO96"/>
      <c r="HP96"/>
      <c r="HQ96"/>
      <c r="HR96"/>
      <c r="HS96"/>
      <c r="HT96"/>
      <c r="HU96"/>
      <c r="HV96"/>
      <c r="HW96"/>
      <c r="HX96"/>
      <c r="HY96"/>
      <c r="HZ96"/>
      <c r="IA96"/>
      <c r="IB96"/>
      <c r="IC96"/>
      <c r="ID96"/>
      <c r="IE96"/>
      <c r="IF96"/>
      <c r="IG96"/>
      <c r="IH96"/>
      <c r="II96"/>
      <c r="IJ96"/>
      <c r="IK96"/>
      <c r="IL96"/>
      <c r="IM96"/>
      <c r="IN96"/>
      <c r="IO96"/>
      <c r="IP96"/>
      <c r="IQ96"/>
      <c r="IR96"/>
      <c r="IS96"/>
      <c r="IT96"/>
      <c r="IU96"/>
      <c r="IV96"/>
    </row>
    <row r="97" spans="1:256" ht="26.25" customHeight="1">
      <c r="A97" s="112" t="s">
        <v>21</v>
      </c>
      <c r="B97" s="113" t="s">
        <v>52</v>
      </c>
      <c r="C97" s="492" t="s">
        <v>22</v>
      </c>
      <c r="D97" s="492"/>
      <c r="E97" s="492"/>
      <c r="F97" s="158" t="s">
        <v>23</v>
      </c>
      <c r="G97" s="158" t="s">
        <v>24</v>
      </c>
      <c r="H97" s="158" t="s">
        <v>55</v>
      </c>
      <c r="I97" s="158" t="s">
        <v>56</v>
      </c>
      <c r="J97" s="158" t="s">
        <v>132</v>
      </c>
      <c r="K97" s="158" t="s">
        <v>29</v>
      </c>
      <c r="L97" s="493" t="s">
        <v>31</v>
      </c>
      <c r="M97" s="493"/>
      <c r="N97" s="493"/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  <c r="CG97"/>
      <c r="CH97"/>
      <c r="CI97"/>
      <c r="CJ97"/>
      <c r="CK97"/>
      <c r="CL97"/>
      <c r="CM97"/>
      <c r="CN97"/>
      <c r="CO97"/>
      <c r="CP97"/>
      <c r="CQ97"/>
      <c r="CR97"/>
      <c r="CS97"/>
      <c r="CT97"/>
      <c r="CU97"/>
      <c r="CV97"/>
      <c r="CW97"/>
      <c r="CX97"/>
      <c r="CY97"/>
      <c r="CZ97"/>
      <c r="DA97"/>
      <c r="DB97"/>
      <c r="DC97"/>
      <c r="DD97"/>
      <c r="DE97"/>
      <c r="DF97"/>
      <c r="DG97"/>
      <c r="DH97"/>
      <c r="DI97"/>
      <c r="DJ97"/>
      <c r="DK97"/>
      <c r="DL97"/>
      <c r="DM97"/>
      <c r="DN97"/>
      <c r="DO97"/>
      <c r="DP97"/>
      <c r="DQ97"/>
      <c r="DR97"/>
      <c r="DS97"/>
      <c r="DT97"/>
      <c r="DU97"/>
      <c r="DV97"/>
      <c r="DW97"/>
      <c r="DX97"/>
      <c r="DY97"/>
      <c r="DZ97"/>
      <c r="EA97"/>
      <c r="EB97"/>
      <c r="EC97"/>
      <c r="ED97"/>
      <c r="EE97"/>
      <c r="EF97"/>
      <c r="EG97"/>
      <c r="EH97"/>
      <c r="EI97"/>
      <c r="EJ97"/>
      <c r="EK97"/>
      <c r="EL97"/>
      <c r="EM97"/>
      <c r="EN97"/>
      <c r="EO97"/>
      <c r="EP97"/>
      <c r="EQ97"/>
      <c r="ER97"/>
      <c r="ES97"/>
      <c r="ET97"/>
      <c r="EU97"/>
      <c r="EV97"/>
      <c r="EW97"/>
      <c r="EX97"/>
      <c r="EY97"/>
      <c r="EZ97"/>
      <c r="FA97"/>
      <c r="FB97"/>
      <c r="FC97"/>
      <c r="FD97"/>
      <c r="FE97"/>
      <c r="FF97"/>
      <c r="FG97"/>
      <c r="FH97"/>
      <c r="FI97"/>
      <c r="FJ97"/>
      <c r="FK97"/>
      <c r="FL97"/>
      <c r="FM97"/>
      <c r="FN97"/>
      <c r="FO97"/>
      <c r="FP97"/>
      <c r="FQ97"/>
      <c r="FR97"/>
      <c r="FS97"/>
      <c r="FT97"/>
      <c r="FU97"/>
      <c r="FV97"/>
      <c r="FW97"/>
      <c r="FX97"/>
      <c r="FY97"/>
      <c r="FZ97"/>
      <c r="GA97"/>
      <c r="GB97"/>
      <c r="GC97"/>
      <c r="GD97"/>
      <c r="GE97"/>
      <c r="GF97"/>
      <c r="GG97"/>
      <c r="GH97"/>
      <c r="GI97"/>
      <c r="GJ97"/>
      <c r="GK97"/>
      <c r="GL97"/>
      <c r="GM97"/>
      <c r="GN97"/>
      <c r="GO97"/>
      <c r="GP97"/>
      <c r="GQ97"/>
      <c r="GR97"/>
      <c r="GS97"/>
      <c r="GT97"/>
      <c r="GU97"/>
      <c r="GV97"/>
      <c r="GW97"/>
      <c r="GX97"/>
      <c r="GY97"/>
      <c r="GZ97"/>
      <c r="HA97"/>
      <c r="HB97"/>
      <c r="HC97"/>
      <c r="HD97"/>
      <c r="HE97"/>
      <c r="HF97"/>
      <c r="HG97"/>
      <c r="HH97"/>
      <c r="HI97"/>
      <c r="HJ97"/>
      <c r="HK97"/>
      <c r="HL97"/>
      <c r="HM97"/>
      <c r="HN97"/>
      <c r="HO97"/>
      <c r="HP97"/>
      <c r="HQ97"/>
      <c r="HR97"/>
      <c r="HS97"/>
      <c r="HT97"/>
      <c r="HU97"/>
      <c r="HV97"/>
      <c r="HW97"/>
      <c r="HX97"/>
      <c r="HY97"/>
      <c r="HZ97"/>
      <c r="IA97"/>
      <c r="IB97"/>
      <c r="IC97"/>
      <c r="ID97"/>
      <c r="IE97"/>
      <c r="IF97"/>
      <c r="IG97"/>
      <c r="IH97"/>
      <c r="II97"/>
      <c r="IJ97"/>
      <c r="IK97"/>
      <c r="IL97"/>
      <c r="IM97"/>
      <c r="IN97"/>
      <c r="IO97"/>
      <c r="IP97"/>
      <c r="IQ97"/>
      <c r="IR97"/>
      <c r="IS97"/>
      <c r="IT97"/>
      <c r="IU97"/>
      <c r="IV97"/>
    </row>
    <row r="98" spans="1:256" ht="15" customHeight="1">
      <c r="A98" s="491">
        <v>12</v>
      </c>
      <c r="B98" s="115">
        <v>1</v>
      </c>
      <c r="C98" s="126" t="s">
        <v>510</v>
      </c>
      <c r="D98" s="127"/>
      <c r="E98" s="127"/>
      <c r="F98" s="128">
        <v>1978</v>
      </c>
      <c r="G98" s="129" t="s">
        <v>18</v>
      </c>
      <c r="H98" s="160">
        <v>79.150000000000006</v>
      </c>
      <c r="I98" s="120">
        <f>J98</f>
        <v>25</v>
      </c>
      <c r="J98" s="120">
        <v>25</v>
      </c>
      <c r="K98" s="122" t="s">
        <v>521</v>
      </c>
      <c r="L98" s="132" t="s">
        <v>511</v>
      </c>
      <c r="M98" s="124"/>
      <c r="N98" s="162"/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  <c r="CG98"/>
      <c r="CH98"/>
      <c r="CI98"/>
      <c r="CJ98"/>
      <c r="CK98"/>
      <c r="CL98"/>
      <c r="CM98"/>
      <c r="CN98"/>
      <c r="CO98"/>
      <c r="CP98"/>
      <c r="CQ98"/>
      <c r="CR98"/>
      <c r="CS98"/>
      <c r="CT98"/>
      <c r="CU98"/>
      <c r="CV98"/>
      <c r="CW98"/>
      <c r="CX98"/>
      <c r="CY98"/>
      <c r="CZ98"/>
      <c r="DA98"/>
      <c r="DB98"/>
      <c r="DC98"/>
      <c r="DD98"/>
      <c r="DE98"/>
      <c r="DF98"/>
      <c r="DG98"/>
      <c r="DH98"/>
      <c r="DI98"/>
      <c r="DJ98"/>
      <c r="DK98"/>
      <c r="DL98"/>
      <c r="DM98"/>
      <c r="DN98"/>
      <c r="DO98"/>
      <c r="DP98"/>
      <c r="DQ98"/>
      <c r="DR98"/>
      <c r="DS98"/>
      <c r="DT98"/>
      <c r="DU98"/>
      <c r="DV98"/>
      <c r="DW98"/>
      <c r="DX98"/>
      <c r="DY98"/>
      <c r="DZ98"/>
      <c r="EA98"/>
      <c r="EB98"/>
      <c r="EC98"/>
      <c r="ED98"/>
      <c r="EE98"/>
      <c r="EF98"/>
      <c r="EG98"/>
      <c r="EH98"/>
      <c r="EI98"/>
      <c r="EJ98"/>
      <c r="EK98"/>
      <c r="EL98"/>
      <c r="EM98"/>
      <c r="EN98"/>
      <c r="EO98"/>
      <c r="EP98"/>
      <c r="EQ98"/>
      <c r="ER98"/>
      <c r="ES98"/>
      <c r="ET98"/>
      <c r="EU98"/>
      <c r="EV98"/>
      <c r="EW98"/>
      <c r="EX98"/>
      <c r="EY98"/>
      <c r="EZ98"/>
      <c r="FA98"/>
      <c r="FB98"/>
      <c r="FC98"/>
      <c r="FD98"/>
      <c r="FE98"/>
      <c r="FF98"/>
      <c r="FG98"/>
      <c r="FH98"/>
      <c r="FI98"/>
      <c r="FJ98"/>
      <c r="FK98"/>
      <c r="FL98"/>
      <c r="FM98"/>
      <c r="FN98"/>
      <c r="FO98"/>
      <c r="FP98"/>
      <c r="FQ98"/>
      <c r="FR98"/>
      <c r="FS98"/>
      <c r="FT98"/>
      <c r="FU98"/>
      <c r="FV98"/>
      <c r="FW98"/>
      <c r="FX98"/>
      <c r="FY98"/>
      <c r="FZ98"/>
      <c r="GA98"/>
      <c r="GB98"/>
      <c r="GC98"/>
      <c r="GD98"/>
      <c r="GE98"/>
      <c r="GF98"/>
      <c r="GG98"/>
      <c r="GH98"/>
      <c r="GI98"/>
      <c r="GJ98"/>
      <c r="GK98"/>
      <c r="GL98"/>
      <c r="GM98"/>
      <c r="GN98"/>
      <c r="GO98"/>
      <c r="GP98"/>
      <c r="GQ98"/>
      <c r="GR98"/>
      <c r="GS98"/>
      <c r="GT98"/>
      <c r="GU98"/>
      <c r="GV98"/>
      <c r="GW98"/>
      <c r="GX98"/>
      <c r="GY98"/>
      <c r="GZ98"/>
      <c r="HA98"/>
      <c r="HB98"/>
      <c r="HC98"/>
      <c r="HD98"/>
      <c r="HE98"/>
      <c r="HF98"/>
      <c r="HG98"/>
      <c r="HH98"/>
      <c r="HI98"/>
      <c r="HJ98"/>
      <c r="HK98"/>
      <c r="HL98"/>
      <c r="HM98"/>
      <c r="HN98"/>
      <c r="HO98"/>
      <c r="HP98"/>
      <c r="HQ98"/>
      <c r="HR98"/>
      <c r="HS98"/>
      <c r="HT98"/>
      <c r="HU98"/>
      <c r="HV98"/>
      <c r="HW98"/>
      <c r="HX98"/>
      <c r="HY98"/>
      <c r="HZ98"/>
      <c r="IA98"/>
      <c r="IB98"/>
      <c r="IC98"/>
      <c r="ID98"/>
      <c r="IE98"/>
      <c r="IF98"/>
      <c r="IG98"/>
      <c r="IH98"/>
      <c r="II98"/>
      <c r="IJ98"/>
      <c r="IK98"/>
      <c r="IL98"/>
      <c r="IM98"/>
      <c r="IN98"/>
      <c r="IO98"/>
      <c r="IP98"/>
      <c r="IQ98"/>
      <c r="IR98"/>
      <c r="IS98"/>
      <c r="IT98"/>
      <c r="IU98"/>
      <c r="IV98"/>
    </row>
    <row r="99" spans="1:256" ht="15" customHeight="1">
      <c r="A99" s="491"/>
      <c r="B99" s="118">
        <v>2</v>
      </c>
      <c r="C99" s="126" t="s">
        <v>219</v>
      </c>
      <c r="D99" s="127"/>
      <c r="E99" s="127"/>
      <c r="F99" s="128">
        <v>2001</v>
      </c>
      <c r="G99" s="129" t="s">
        <v>18</v>
      </c>
      <c r="H99" s="49">
        <v>67.400000000000006</v>
      </c>
      <c r="I99" s="118">
        <f>J99-J98</f>
        <v>27</v>
      </c>
      <c r="J99" s="118">
        <v>52</v>
      </c>
      <c r="K99" s="131" t="s">
        <v>521</v>
      </c>
      <c r="L99" s="132" t="s">
        <v>220</v>
      </c>
      <c r="M99" s="124"/>
      <c r="N99" s="162"/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  <c r="CG99"/>
      <c r="CH99"/>
      <c r="CI99"/>
      <c r="CJ99"/>
      <c r="CK99"/>
      <c r="CL99"/>
      <c r="CM99"/>
      <c r="CN99"/>
      <c r="CO99"/>
      <c r="CP99"/>
      <c r="CQ99"/>
      <c r="CR99"/>
      <c r="CS99"/>
      <c r="CT99"/>
      <c r="CU99"/>
      <c r="CV99"/>
      <c r="CW99"/>
      <c r="CX99"/>
      <c r="CY99"/>
      <c r="CZ99"/>
      <c r="DA99"/>
      <c r="DB99"/>
      <c r="DC99"/>
      <c r="DD99"/>
      <c r="DE99"/>
      <c r="DF99"/>
      <c r="DG99"/>
      <c r="DH99"/>
      <c r="DI99"/>
      <c r="DJ99"/>
      <c r="DK99"/>
      <c r="DL99"/>
      <c r="DM99"/>
      <c r="DN99"/>
      <c r="DO99"/>
      <c r="DP99"/>
      <c r="DQ99"/>
      <c r="DR99"/>
      <c r="DS99"/>
      <c r="DT99"/>
      <c r="DU99"/>
      <c r="DV99"/>
      <c r="DW99"/>
      <c r="DX99"/>
      <c r="DY99"/>
      <c r="DZ99"/>
      <c r="EA99"/>
      <c r="EB99"/>
      <c r="EC99"/>
      <c r="ED99"/>
      <c r="EE99"/>
      <c r="EF99"/>
      <c r="EG99"/>
      <c r="EH99"/>
      <c r="EI99"/>
      <c r="EJ99"/>
      <c r="EK99"/>
      <c r="EL99"/>
      <c r="EM99"/>
      <c r="EN99"/>
      <c r="EO99"/>
      <c r="EP99"/>
      <c r="EQ99"/>
      <c r="ER99"/>
      <c r="ES99"/>
      <c r="ET99"/>
      <c r="EU99"/>
      <c r="EV99"/>
      <c r="EW99"/>
      <c r="EX99"/>
      <c r="EY99"/>
      <c r="EZ99"/>
      <c r="FA99"/>
      <c r="FB99"/>
      <c r="FC99"/>
      <c r="FD99"/>
      <c r="FE99"/>
      <c r="FF99"/>
      <c r="FG99"/>
      <c r="FH99"/>
      <c r="FI99"/>
      <c r="FJ99"/>
      <c r="FK99"/>
      <c r="FL99"/>
      <c r="FM99"/>
      <c r="FN99"/>
      <c r="FO99"/>
      <c r="FP99"/>
      <c r="FQ99"/>
      <c r="FR99"/>
      <c r="FS99"/>
      <c r="FT99"/>
      <c r="FU99"/>
      <c r="FV99"/>
      <c r="FW99"/>
      <c r="FX99"/>
      <c r="FY99"/>
      <c r="FZ99"/>
      <c r="GA99"/>
      <c r="GB99"/>
      <c r="GC99"/>
      <c r="GD99"/>
      <c r="GE99"/>
      <c r="GF99"/>
      <c r="GG99"/>
      <c r="GH99"/>
      <c r="GI99"/>
      <c r="GJ99"/>
      <c r="GK99"/>
      <c r="GL99"/>
      <c r="GM99"/>
      <c r="GN99"/>
      <c r="GO99"/>
      <c r="GP99"/>
      <c r="GQ99"/>
      <c r="GR99"/>
      <c r="GS99"/>
      <c r="GT99"/>
      <c r="GU99"/>
      <c r="GV99"/>
      <c r="GW99"/>
      <c r="GX99"/>
      <c r="GY99"/>
      <c r="GZ99"/>
      <c r="HA99"/>
      <c r="HB99"/>
      <c r="HC99"/>
      <c r="HD99"/>
      <c r="HE99"/>
      <c r="HF99"/>
      <c r="HG99"/>
      <c r="HH99"/>
      <c r="HI99"/>
      <c r="HJ99"/>
      <c r="HK99"/>
      <c r="HL99"/>
      <c r="HM99"/>
      <c r="HN99"/>
      <c r="HO99"/>
      <c r="HP99"/>
      <c r="HQ99"/>
      <c r="HR99"/>
      <c r="HS99"/>
      <c r="HT99"/>
      <c r="HU99"/>
      <c r="HV99"/>
      <c r="HW99"/>
      <c r="HX99"/>
      <c r="HY99"/>
      <c r="HZ99"/>
      <c r="IA99"/>
      <c r="IB99"/>
      <c r="IC99"/>
      <c r="ID99"/>
      <c r="IE99"/>
      <c r="IF99"/>
      <c r="IG99"/>
      <c r="IH99"/>
      <c r="II99"/>
      <c r="IJ99"/>
      <c r="IK99"/>
      <c r="IL99"/>
      <c r="IM99"/>
      <c r="IN99"/>
      <c r="IO99"/>
      <c r="IP99"/>
      <c r="IQ99"/>
      <c r="IR99"/>
      <c r="IS99"/>
      <c r="IT99"/>
      <c r="IU99"/>
      <c r="IV99"/>
    </row>
    <row r="100" spans="1:256" ht="15" customHeight="1">
      <c r="A100" s="491"/>
      <c r="B100" s="118">
        <v>3</v>
      </c>
      <c r="C100" s="126" t="s">
        <v>225</v>
      </c>
      <c r="D100" s="127"/>
      <c r="E100" s="127"/>
      <c r="F100" s="128">
        <v>1992</v>
      </c>
      <c r="G100" s="129" t="s">
        <v>206</v>
      </c>
      <c r="H100" s="49">
        <v>72.5</v>
      </c>
      <c r="I100" s="133">
        <f>J100-J99</f>
        <v>26</v>
      </c>
      <c r="J100" s="133">
        <v>78</v>
      </c>
      <c r="K100" s="135" t="s">
        <v>521</v>
      </c>
      <c r="L100" s="191" t="s">
        <v>226</v>
      </c>
      <c r="M100" s="192"/>
      <c r="N100" s="193"/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  <c r="CG100"/>
      <c r="CH100"/>
      <c r="CI100"/>
      <c r="CJ100"/>
      <c r="CK100"/>
      <c r="CL100"/>
      <c r="CM100"/>
      <c r="CN100"/>
      <c r="CO100"/>
      <c r="CP100"/>
      <c r="CQ100"/>
      <c r="CR100"/>
      <c r="CS100"/>
      <c r="CT100"/>
      <c r="CU100"/>
      <c r="CV100"/>
      <c r="CW100"/>
      <c r="CX100"/>
      <c r="CY100"/>
      <c r="CZ100"/>
      <c r="DA100"/>
      <c r="DB100"/>
      <c r="DC100"/>
      <c r="DD100"/>
      <c r="DE100"/>
      <c r="DF100"/>
      <c r="DG100"/>
      <c r="DH100"/>
      <c r="DI100"/>
      <c r="DJ100"/>
      <c r="DK100"/>
      <c r="DL100"/>
      <c r="DM100"/>
      <c r="DN100"/>
      <c r="DO100"/>
      <c r="DP100"/>
      <c r="DQ100"/>
      <c r="DR100"/>
      <c r="DS100"/>
      <c r="DT100"/>
      <c r="DU100"/>
      <c r="DV100"/>
      <c r="DW100"/>
      <c r="DX100"/>
      <c r="DY100"/>
      <c r="DZ100"/>
      <c r="EA100"/>
      <c r="EB100"/>
      <c r="EC100"/>
      <c r="ED100"/>
      <c r="EE100"/>
      <c r="EF100"/>
      <c r="EG100"/>
      <c r="EH100"/>
      <c r="EI100"/>
      <c r="EJ100"/>
      <c r="EK100"/>
      <c r="EL100"/>
      <c r="EM100"/>
      <c r="EN100"/>
      <c r="EO100"/>
      <c r="EP100"/>
      <c r="EQ100"/>
      <c r="ER100"/>
      <c r="ES100"/>
      <c r="ET100"/>
      <c r="EU100"/>
      <c r="EV100"/>
      <c r="EW100"/>
      <c r="EX100"/>
      <c r="EY100"/>
      <c r="EZ100"/>
      <c r="FA100"/>
      <c r="FB100"/>
      <c r="FC100"/>
      <c r="FD100"/>
      <c r="FE100"/>
      <c r="FF100"/>
      <c r="FG100"/>
      <c r="FH100"/>
      <c r="FI100"/>
      <c r="FJ100"/>
      <c r="FK100"/>
      <c r="FL100"/>
      <c r="FM100"/>
      <c r="FN100"/>
      <c r="FO100"/>
      <c r="FP100"/>
      <c r="FQ100"/>
      <c r="FR100"/>
      <c r="FS100"/>
      <c r="FT100"/>
      <c r="FU100"/>
      <c r="FV100"/>
      <c r="FW100"/>
      <c r="FX100"/>
      <c r="FY100"/>
      <c r="FZ100"/>
      <c r="GA100"/>
      <c r="GB100"/>
      <c r="GC100"/>
      <c r="GD100"/>
      <c r="GE100"/>
      <c r="GF100"/>
      <c r="GG100"/>
      <c r="GH100"/>
      <c r="GI100"/>
      <c r="GJ100"/>
      <c r="GK100"/>
      <c r="GL100"/>
      <c r="GM100"/>
      <c r="GN100"/>
      <c r="GO100"/>
      <c r="GP100"/>
      <c r="GQ100"/>
      <c r="GR100"/>
      <c r="GS100"/>
      <c r="GT100"/>
      <c r="GU100"/>
      <c r="GV100"/>
      <c r="GW100"/>
      <c r="GX100"/>
      <c r="GY100"/>
      <c r="GZ100"/>
      <c r="HA100"/>
      <c r="HB100"/>
      <c r="HC100"/>
      <c r="HD100"/>
      <c r="HE100"/>
      <c r="HF100"/>
      <c r="HG100"/>
      <c r="HH100"/>
      <c r="HI100"/>
      <c r="HJ100"/>
      <c r="HK100"/>
      <c r="HL100"/>
      <c r="HM100"/>
      <c r="HN100"/>
      <c r="HO100"/>
      <c r="HP100"/>
      <c r="HQ100"/>
      <c r="HR100"/>
      <c r="HS100"/>
      <c r="HT100"/>
      <c r="HU100"/>
      <c r="HV100"/>
      <c r="HW100"/>
      <c r="HX100"/>
      <c r="HY100"/>
      <c r="HZ100"/>
      <c r="IA100"/>
      <c r="IB100"/>
      <c r="IC100"/>
      <c r="ID100"/>
      <c r="IE100"/>
      <c r="IF100"/>
      <c r="IG100"/>
      <c r="IH100"/>
      <c r="II100"/>
      <c r="IJ100"/>
      <c r="IK100"/>
      <c r="IL100"/>
      <c r="IM100"/>
      <c r="IN100"/>
      <c r="IO100"/>
      <c r="IP100"/>
      <c r="IQ100"/>
      <c r="IR100"/>
      <c r="IS100"/>
      <c r="IT100"/>
      <c r="IU100"/>
      <c r="IV100"/>
    </row>
    <row r="101" spans="1:256" ht="15" customHeight="1">
      <c r="A101" s="491"/>
      <c r="B101" s="137">
        <v>4</v>
      </c>
      <c r="C101" s="166" t="s">
        <v>287</v>
      </c>
      <c r="D101" s="167"/>
      <c r="E101" s="168"/>
      <c r="F101" s="144">
        <v>2002</v>
      </c>
      <c r="G101" s="180" t="s">
        <v>18</v>
      </c>
      <c r="H101" s="49">
        <v>86.9</v>
      </c>
      <c r="I101" s="144">
        <f>J101-J100</f>
        <v>32</v>
      </c>
      <c r="J101" s="144">
        <v>110</v>
      </c>
      <c r="K101" s="146" t="s">
        <v>521</v>
      </c>
      <c r="L101" s="170" t="s">
        <v>288</v>
      </c>
      <c r="M101" s="148"/>
      <c r="N101" s="171"/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  <c r="CG101"/>
      <c r="CH101"/>
      <c r="CI101"/>
      <c r="CJ101"/>
      <c r="CK101"/>
      <c r="CL101"/>
      <c r="CM101"/>
      <c r="CN101"/>
      <c r="CO101"/>
      <c r="CP101"/>
      <c r="CQ101"/>
      <c r="CR101"/>
      <c r="CS101"/>
      <c r="CT101"/>
      <c r="CU101"/>
      <c r="CV101"/>
      <c r="CW101"/>
      <c r="CX101"/>
      <c r="CY101"/>
      <c r="CZ101"/>
      <c r="DA101"/>
      <c r="DB101"/>
      <c r="DC101"/>
      <c r="DD101"/>
      <c r="DE101"/>
      <c r="DF101"/>
      <c r="DG101"/>
      <c r="DH101"/>
      <c r="DI101"/>
      <c r="DJ101"/>
      <c r="DK101"/>
      <c r="DL101"/>
      <c r="DM101"/>
      <c r="DN101"/>
      <c r="DO101"/>
      <c r="DP101"/>
      <c r="DQ101"/>
      <c r="DR101"/>
      <c r="DS101"/>
      <c r="DT101"/>
      <c r="DU101"/>
      <c r="DV101"/>
      <c r="DW101"/>
      <c r="DX101"/>
      <c r="DY101"/>
      <c r="DZ101"/>
      <c r="EA101"/>
      <c r="EB101"/>
      <c r="EC101"/>
      <c r="ED101"/>
      <c r="EE101"/>
      <c r="EF101"/>
      <c r="EG101"/>
      <c r="EH101"/>
      <c r="EI101"/>
      <c r="EJ101"/>
      <c r="EK101"/>
      <c r="EL101"/>
      <c r="EM101"/>
      <c r="EN101"/>
      <c r="EO101"/>
      <c r="EP101"/>
      <c r="EQ101"/>
      <c r="ER101"/>
      <c r="ES101"/>
      <c r="ET101"/>
      <c r="EU101"/>
      <c r="EV101"/>
      <c r="EW101"/>
      <c r="EX101"/>
      <c r="EY101"/>
      <c r="EZ101"/>
      <c r="FA101"/>
      <c r="FB101"/>
      <c r="FC101"/>
      <c r="FD101"/>
      <c r="FE101"/>
      <c r="FF101"/>
      <c r="FG101"/>
      <c r="FH101"/>
      <c r="FI101"/>
      <c r="FJ101"/>
      <c r="FK101"/>
      <c r="FL101"/>
      <c r="FM101"/>
      <c r="FN101"/>
      <c r="FO101"/>
      <c r="FP101"/>
      <c r="FQ101"/>
      <c r="FR101"/>
      <c r="FS101"/>
      <c r="FT101"/>
      <c r="FU101"/>
      <c r="FV101"/>
      <c r="FW101"/>
      <c r="FX101"/>
      <c r="FY101"/>
      <c r="FZ101"/>
      <c r="GA101"/>
      <c r="GB101"/>
      <c r="GC101"/>
      <c r="GD101"/>
      <c r="GE101"/>
      <c r="GF101"/>
      <c r="GG101"/>
      <c r="GH101"/>
      <c r="GI101"/>
      <c r="GJ101"/>
      <c r="GK101"/>
      <c r="GL101"/>
      <c r="GM101"/>
      <c r="GN101"/>
      <c r="GO101"/>
      <c r="GP101"/>
      <c r="GQ101"/>
      <c r="GR101"/>
      <c r="GS101"/>
      <c r="GT101"/>
      <c r="GU101"/>
      <c r="GV101"/>
      <c r="GW101"/>
      <c r="GX101"/>
      <c r="GY101"/>
      <c r="GZ101"/>
      <c r="HA101"/>
      <c r="HB101"/>
      <c r="HC101"/>
      <c r="HD101"/>
      <c r="HE101"/>
      <c r="HF101"/>
      <c r="HG101"/>
      <c r="HH101"/>
      <c r="HI101"/>
      <c r="HJ101"/>
      <c r="HK101"/>
      <c r="HL101"/>
      <c r="HM101"/>
      <c r="HN101"/>
      <c r="HO101"/>
      <c r="HP101"/>
      <c r="HQ101"/>
      <c r="HR101"/>
      <c r="HS101"/>
      <c r="HT101"/>
      <c r="HU101"/>
      <c r="HV101"/>
      <c r="HW101"/>
      <c r="HX101"/>
      <c r="HY101"/>
      <c r="HZ101"/>
      <c r="IA101"/>
      <c r="IB101"/>
      <c r="IC101"/>
      <c r="ID101"/>
      <c r="IE101"/>
      <c r="IF101"/>
      <c r="IG101"/>
      <c r="IH101"/>
      <c r="II101"/>
      <c r="IJ101"/>
      <c r="IK101"/>
      <c r="IL101"/>
      <c r="IM101"/>
      <c r="IN101"/>
      <c r="IO101"/>
      <c r="IP101"/>
      <c r="IQ101"/>
      <c r="IR101"/>
      <c r="IS101"/>
      <c r="IT101"/>
      <c r="IU101"/>
      <c r="IV101"/>
    </row>
    <row r="102" spans="1:256" ht="18" customHeight="1">
      <c r="C102" s="150"/>
      <c r="D102" s="150"/>
      <c r="E102" s="150"/>
      <c r="F102" s="151"/>
      <c r="G102" s="152" t="s">
        <v>133</v>
      </c>
      <c r="H102" s="153">
        <f>H98+H99+H100+H101</f>
        <v>305.95000000000005</v>
      </c>
      <c r="I102" s="111"/>
      <c r="J102" s="172">
        <f>J101</f>
        <v>110</v>
      </c>
      <c r="K102" s="155"/>
      <c r="L102" s="111"/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  <c r="CG102"/>
      <c r="CH102"/>
      <c r="CI102"/>
      <c r="CJ102"/>
      <c r="CK102"/>
      <c r="CL102"/>
      <c r="CM102"/>
      <c r="CN102"/>
      <c r="CO102"/>
      <c r="CP102"/>
      <c r="CQ102"/>
      <c r="CR102"/>
      <c r="CS102"/>
      <c r="CT102"/>
      <c r="CU102"/>
      <c r="CV102"/>
      <c r="CW102"/>
      <c r="CX102"/>
      <c r="CY102"/>
      <c r="CZ102"/>
      <c r="DA102"/>
      <c r="DB102"/>
      <c r="DC102"/>
      <c r="DD102"/>
      <c r="DE102"/>
      <c r="DF102"/>
      <c r="DG102"/>
      <c r="DH102"/>
      <c r="DI102"/>
      <c r="DJ102"/>
      <c r="DK102"/>
      <c r="DL102"/>
      <c r="DM102"/>
      <c r="DN102"/>
      <c r="DO102"/>
      <c r="DP102"/>
      <c r="DQ102"/>
      <c r="DR102"/>
      <c r="DS102"/>
      <c r="DT102"/>
      <c r="DU102"/>
      <c r="DV102"/>
      <c r="DW102"/>
      <c r="DX102"/>
      <c r="DY102"/>
      <c r="DZ102"/>
      <c r="EA102"/>
      <c r="EB102"/>
      <c r="EC102"/>
      <c r="ED102"/>
      <c r="EE102"/>
      <c r="EF102"/>
      <c r="EG102"/>
      <c r="EH102"/>
      <c r="EI102"/>
      <c r="EJ102"/>
      <c r="EK102"/>
      <c r="EL102"/>
      <c r="EM102"/>
      <c r="EN102"/>
      <c r="EO102"/>
      <c r="EP102"/>
      <c r="EQ102"/>
      <c r="ER102"/>
      <c r="ES102"/>
      <c r="ET102"/>
      <c r="EU102"/>
      <c r="EV102"/>
      <c r="EW102"/>
      <c r="EX102"/>
      <c r="EY102"/>
      <c r="EZ102"/>
      <c r="FA102"/>
      <c r="FB102"/>
      <c r="FC102"/>
      <c r="FD102"/>
      <c r="FE102"/>
      <c r="FF102"/>
      <c r="FG102"/>
      <c r="FH102"/>
      <c r="FI102"/>
      <c r="FJ102"/>
      <c r="FK102"/>
      <c r="FL102"/>
      <c r="FM102"/>
      <c r="FN102"/>
      <c r="FO102"/>
      <c r="FP102"/>
      <c r="FQ102"/>
      <c r="FR102"/>
      <c r="FS102"/>
      <c r="FT102"/>
      <c r="FU102"/>
      <c r="FV102"/>
      <c r="FW102"/>
      <c r="FX102"/>
      <c r="FY102"/>
      <c r="FZ102"/>
      <c r="GA102"/>
      <c r="GB102"/>
      <c r="GC102"/>
      <c r="GD102"/>
      <c r="GE102"/>
      <c r="GF102"/>
      <c r="GG102"/>
      <c r="GH102"/>
      <c r="GI102"/>
      <c r="GJ102"/>
      <c r="GK102"/>
      <c r="GL102"/>
      <c r="GM102"/>
      <c r="GN102"/>
      <c r="GO102"/>
      <c r="GP102"/>
      <c r="GQ102"/>
      <c r="GR102"/>
      <c r="GS102"/>
      <c r="GT102"/>
      <c r="GU102"/>
      <c r="GV102"/>
      <c r="GW102"/>
      <c r="GX102"/>
      <c r="GY102"/>
      <c r="GZ102"/>
      <c r="HA102"/>
      <c r="HB102"/>
      <c r="HC102"/>
      <c r="HD102"/>
      <c r="HE102"/>
      <c r="HF102"/>
      <c r="HG102"/>
      <c r="HH102"/>
      <c r="HI102"/>
      <c r="HJ102"/>
      <c r="HK102"/>
      <c r="HL102"/>
      <c r="HM102"/>
      <c r="HN102"/>
      <c r="HO102"/>
      <c r="HP102"/>
      <c r="HQ102"/>
      <c r="HR102"/>
      <c r="HS102"/>
      <c r="HT102"/>
      <c r="HU102"/>
      <c r="HV102"/>
      <c r="HW102"/>
      <c r="HX102"/>
      <c r="HY102"/>
      <c r="HZ102"/>
      <c r="IA102"/>
      <c r="IB102"/>
      <c r="IC102"/>
      <c r="ID102"/>
      <c r="IE102"/>
      <c r="IF102"/>
      <c r="IG102"/>
      <c r="IH102"/>
      <c r="II102"/>
      <c r="IJ102"/>
      <c r="IK102"/>
      <c r="IL102"/>
      <c r="IM102"/>
      <c r="IN102"/>
      <c r="IO102"/>
      <c r="IP102"/>
      <c r="IQ102"/>
      <c r="IR102"/>
      <c r="IS102"/>
      <c r="IT102"/>
      <c r="IU102"/>
      <c r="IV102"/>
    </row>
    <row r="103" spans="1:256" ht="14.25" customHeight="1">
      <c r="C103" s="194"/>
      <c r="D103" s="194"/>
      <c r="E103" s="194"/>
      <c r="F103" s="195"/>
      <c r="G103" s="195"/>
      <c r="H103" s="196"/>
      <c r="I103" s="111"/>
      <c r="J103" s="155"/>
      <c r="K103" s="155"/>
      <c r="L103" s="111"/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  <c r="CG103"/>
      <c r="CH103"/>
      <c r="CI103"/>
      <c r="CJ103"/>
      <c r="CK103"/>
      <c r="CL103"/>
      <c r="CM103"/>
      <c r="CN103"/>
      <c r="CO103"/>
      <c r="CP103"/>
      <c r="CQ103"/>
      <c r="CR103"/>
      <c r="CS103"/>
      <c r="CT103"/>
      <c r="CU103"/>
      <c r="CV103"/>
      <c r="CW103"/>
      <c r="CX103"/>
      <c r="CY103"/>
      <c r="CZ103"/>
      <c r="DA103"/>
      <c r="DB103"/>
      <c r="DC103"/>
      <c r="DD103"/>
      <c r="DE103"/>
      <c r="DF103"/>
      <c r="DG103"/>
      <c r="DH103"/>
      <c r="DI103"/>
      <c r="DJ103"/>
      <c r="DK103"/>
      <c r="DL103"/>
      <c r="DM103"/>
      <c r="DN103"/>
      <c r="DO103"/>
      <c r="DP103"/>
      <c r="DQ103"/>
      <c r="DR103"/>
      <c r="DS103"/>
      <c r="DT103"/>
      <c r="DU103"/>
      <c r="DV103"/>
      <c r="DW103"/>
      <c r="DX103"/>
      <c r="DY103"/>
      <c r="DZ103"/>
      <c r="EA103"/>
      <c r="EB103"/>
      <c r="EC103"/>
      <c r="ED103"/>
      <c r="EE103"/>
      <c r="EF103"/>
      <c r="EG103"/>
      <c r="EH103"/>
      <c r="EI103"/>
      <c r="EJ103"/>
      <c r="EK103"/>
      <c r="EL103"/>
      <c r="EM103"/>
      <c r="EN103"/>
      <c r="EO103"/>
      <c r="EP103"/>
      <c r="EQ103"/>
      <c r="ER103"/>
      <c r="ES103"/>
      <c r="ET103"/>
      <c r="EU103"/>
      <c r="EV103"/>
      <c r="EW103"/>
      <c r="EX103"/>
      <c r="EY103"/>
      <c r="EZ103"/>
      <c r="FA103"/>
      <c r="FB103"/>
      <c r="FC103"/>
      <c r="FD103"/>
      <c r="FE103"/>
      <c r="FF103"/>
      <c r="FG103"/>
      <c r="FH103"/>
      <c r="FI103"/>
      <c r="FJ103"/>
      <c r="FK103"/>
      <c r="FL103"/>
      <c r="FM103"/>
      <c r="FN103"/>
      <c r="FO103"/>
      <c r="FP103"/>
      <c r="FQ103"/>
      <c r="FR103"/>
      <c r="FS103"/>
      <c r="FT103"/>
      <c r="FU103"/>
      <c r="FV103"/>
      <c r="FW103"/>
      <c r="FX103"/>
      <c r="FY103"/>
      <c r="FZ103"/>
      <c r="GA103"/>
      <c r="GB103"/>
      <c r="GC103"/>
      <c r="GD103"/>
      <c r="GE103"/>
      <c r="GF103"/>
      <c r="GG103"/>
      <c r="GH103"/>
      <c r="GI103"/>
      <c r="GJ103"/>
      <c r="GK103"/>
      <c r="GL103"/>
      <c r="GM103"/>
      <c r="GN103"/>
      <c r="GO103"/>
      <c r="GP103"/>
      <c r="GQ103"/>
      <c r="GR103"/>
      <c r="GS103"/>
      <c r="GT103"/>
      <c r="GU103"/>
      <c r="GV103"/>
      <c r="GW103"/>
      <c r="GX103"/>
      <c r="GY103"/>
      <c r="GZ103"/>
      <c r="HA103"/>
      <c r="HB103"/>
      <c r="HC103"/>
      <c r="HD103"/>
      <c r="HE103"/>
      <c r="HF103"/>
      <c r="HG103"/>
      <c r="HH103"/>
      <c r="HI103"/>
      <c r="HJ103"/>
      <c r="HK103"/>
      <c r="HL103"/>
      <c r="HM103"/>
      <c r="HN103"/>
      <c r="HO103"/>
      <c r="HP103"/>
      <c r="HQ103"/>
      <c r="HR103"/>
      <c r="HS103"/>
      <c r="HT103"/>
      <c r="HU103"/>
      <c r="HV103"/>
      <c r="HW103"/>
      <c r="HX103"/>
      <c r="HY103"/>
      <c r="HZ103"/>
      <c r="IA103"/>
      <c r="IB103"/>
      <c r="IC103"/>
      <c r="ID103"/>
      <c r="IE103"/>
      <c r="IF103"/>
      <c r="IG103"/>
      <c r="IH103"/>
      <c r="II103"/>
      <c r="IJ103"/>
      <c r="IK103"/>
      <c r="IL103"/>
      <c r="IM103"/>
      <c r="IN103"/>
      <c r="IO103"/>
      <c r="IP103"/>
      <c r="IQ103"/>
      <c r="IR103"/>
      <c r="IS103"/>
      <c r="IT103"/>
      <c r="IU103"/>
      <c r="IV103"/>
    </row>
    <row r="105" spans="1:256" s="63" customFormat="1">
      <c r="A105" s="32" t="s">
        <v>32</v>
      </c>
      <c r="B105" s="197"/>
      <c r="C105" s="17"/>
      <c r="H105" s="62" t="s">
        <v>33</v>
      </c>
    </row>
    <row r="106" spans="1:256" s="63" customFormat="1">
      <c r="A106" s="32"/>
      <c r="B106" s="197"/>
      <c r="C106" s="17"/>
      <c r="F106" s="62"/>
    </row>
    <row r="107" spans="1:256" s="63" customFormat="1">
      <c r="A107" s="32" t="s">
        <v>35</v>
      </c>
      <c r="B107" s="197"/>
      <c r="C107" s="17"/>
      <c r="H107" s="62" t="s">
        <v>36</v>
      </c>
    </row>
    <row r="108" spans="1:256" s="1" customFormat="1" ht="18.75" customHeight="1">
      <c r="A108" s="11"/>
      <c r="B108" s="474"/>
      <c r="C108" s="474"/>
      <c r="D108" s="474"/>
      <c r="F108" s="60"/>
      <c r="G108" s="62"/>
      <c r="H108" s="60"/>
      <c r="N108" s="62"/>
    </row>
    <row r="109" spans="1:256">
      <c r="A109" s="32" t="s">
        <v>34</v>
      </c>
      <c r="B109" s="63"/>
      <c r="C109" s="63"/>
      <c r="D109" s="17"/>
      <c r="H109" s="198" t="s">
        <v>140</v>
      </c>
    </row>
    <row r="110" spans="1:256">
      <c r="A110" s="32"/>
      <c r="B110" s="63"/>
      <c r="C110" s="63"/>
      <c r="D110" s="17"/>
      <c r="F110"/>
      <c r="G110"/>
      <c r="H110" s="63"/>
      <c r="I110"/>
      <c r="J110"/>
      <c r="K110"/>
      <c r="L110"/>
      <c r="M110"/>
      <c r="N110"/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  <c r="CG110"/>
      <c r="CH110"/>
      <c r="CI110"/>
      <c r="CJ110"/>
      <c r="CK110"/>
      <c r="CL110"/>
      <c r="CM110"/>
      <c r="CN110"/>
      <c r="CO110"/>
      <c r="CP110"/>
      <c r="CQ110"/>
      <c r="CR110"/>
      <c r="CS110"/>
      <c r="CT110"/>
      <c r="CU110"/>
      <c r="CV110"/>
      <c r="CW110"/>
      <c r="CX110"/>
      <c r="CY110"/>
      <c r="CZ110"/>
      <c r="DA110"/>
      <c r="DB110"/>
      <c r="DC110"/>
      <c r="DD110"/>
      <c r="DE110"/>
      <c r="DF110"/>
      <c r="DG110"/>
      <c r="DH110"/>
      <c r="DI110"/>
      <c r="DJ110"/>
      <c r="DK110"/>
      <c r="DL110"/>
      <c r="DM110"/>
      <c r="DN110"/>
      <c r="DO110"/>
      <c r="DP110"/>
      <c r="DQ110"/>
      <c r="DR110"/>
      <c r="DS110"/>
      <c r="DT110"/>
      <c r="DU110"/>
      <c r="DV110"/>
      <c r="DW110"/>
      <c r="DX110"/>
      <c r="DY110"/>
      <c r="DZ110"/>
      <c r="EA110"/>
      <c r="EB110"/>
      <c r="EC110"/>
      <c r="ED110"/>
      <c r="EE110"/>
      <c r="EF110"/>
      <c r="EG110"/>
      <c r="EH110"/>
      <c r="EI110"/>
      <c r="EJ110"/>
      <c r="EK110"/>
      <c r="EL110"/>
      <c r="EM110"/>
      <c r="EN110"/>
      <c r="EO110"/>
      <c r="EP110"/>
      <c r="EQ110"/>
      <c r="ER110"/>
      <c r="ES110"/>
      <c r="ET110"/>
      <c r="EU110"/>
      <c r="EV110"/>
      <c r="EW110"/>
      <c r="EX110"/>
      <c r="EY110"/>
      <c r="EZ110"/>
      <c r="FA110"/>
      <c r="FB110"/>
      <c r="FC110"/>
      <c r="FD110"/>
      <c r="FE110"/>
      <c r="FF110"/>
      <c r="FG110"/>
      <c r="FH110"/>
      <c r="FI110"/>
      <c r="FJ110"/>
      <c r="FK110"/>
      <c r="FL110"/>
      <c r="FM110"/>
      <c r="FN110"/>
      <c r="FO110"/>
      <c r="FP110"/>
      <c r="FQ110"/>
      <c r="FR110"/>
      <c r="FS110"/>
      <c r="FT110"/>
      <c r="FU110"/>
      <c r="FV110"/>
      <c r="FW110"/>
      <c r="FX110"/>
      <c r="FY110"/>
      <c r="FZ110"/>
      <c r="GA110"/>
      <c r="GB110"/>
      <c r="GC110"/>
      <c r="GD110"/>
      <c r="GE110"/>
      <c r="GF110"/>
      <c r="GG110"/>
      <c r="GH110"/>
      <c r="GI110"/>
      <c r="GJ110"/>
      <c r="GK110"/>
      <c r="GL110"/>
      <c r="GM110"/>
      <c r="GN110"/>
      <c r="GO110"/>
      <c r="GP110"/>
      <c r="GQ110"/>
      <c r="GR110"/>
      <c r="GS110"/>
      <c r="GT110"/>
      <c r="GU110"/>
      <c r="GV110"/>
      <c r="GW110"/>
      <c r="GX110"/>
      <c r="GY110"/>
      <c r="GZ110"/>
      <c r="HA110"/>
      <c r="HB110"/>
      <c r="HC110"/>
      <c r="HD110"/>
      <c r="HE110"/>
      <c r="HF110"/>
      <c r="HG110"/>
      <c r="HH110"/>
      <c r="HI110"/>
      <c r="HJ110"/>
      <c r="HK110"/>
      <c r="HL110"/>
      <c r="HM110"/>
      <c r="HN110"/>
      <c r="HO110"/>
      <c r="HP110"/>
      <c r="HQ110"/>
      <c r="HR110"/>
      <c r="HS110"/>
      <c r="HT110"/>
      <c r="HU110"/>
      <c r="HV110"/>
      <c r="HW110"/>
      <c r="HX110"/>
      <c r="HY110"/>
      <c r="HZ110"/>
      <c r="IA110"/>
      <c r="IB110"/>
      <c r="IC110"/>
      <c r="ID110"/>
      <c r="IE110"/>
      <c r="IF110"/>
      <c r="IG110"/>
      <c r="IH110"/>
      <c r="II110"/>
      <c r="IJ110"/>
      <c r="IK110"/>
      <c r="IL110"/>
      <c r="IM110"/>
      <c r="IN110"/>
      <c r="IO110"/>
      <c r="IP110"/>
      <c r="IQ110"/>
      <c r="IR110"/>
      <c r="IS110"/>
      <c r="IT110"/>
      <c r="IU110"/>
      <c r="IV110"/>
    </row>
    <row r="111" spans="1:256">
      <c r="A111" s="32" t="s">
        <v>37</v>
      </c>
      <c r="B111" s="63"/>
      <c r="C111" s="63"/>
      <c r="D111" s="63"/>
      <c r="F111"/>
      <c r="G111"/>
      <c r="H111" s="198" t="s">
        <v>66</v>
      </c>
      <c r="I111"/>
      <c r="J111"/>
      <c r="K111"/>
      <c r="L111"/>
      <c r="M111"/>
      <c r="N111"/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  <c r="CG111"/>
      <c r="CH111"/>
      <c r="CI111"/>
      <c r="CJ111"/>
      <c r="CK111"/>
      <c r="CL111"/>
      <c r="CM111"/>
      <c r="CN111"/>
      <c r="CO111"/>
      <c r="CP111"/>
      <c r="CQ111"/>
      <c r="CR111"/>
      <c r="CS111"/>
      <c r="CT111"/>
      <c r="CU111"/>
      <c r="CV111"/>
      <c r="CW111"/>
      <c r="CX111"/>
      <c r="CY111"/>
      <c r="CZ111"/>
      <c r="DA111"/>
      <c r="DB111"/>
      <c r="DC111"/>
      <c r="DD111"/>
      <c r="DE111"/>
      <c r="DF111"/>
      <c r="DG111"/>
      <c r="DH111"/>
      <c r="DI111"/>
      <c r="DJ111"/>
      <c r="DK111"/>
      <c r="DL111"/>
      <c r="DM111"/>
      <c r="DN111"/>
      <c r="DO111"/>
      <c r="DP111"/>
      <c r="DQ111"/>
      <c r="DR111"/>
      <c r="DS111"/>
      <c r="DT111"/>
      <c r="DU111"/>
      <c r="DV111"/>
      <c r="DW111"/>
      <c r="DX111"/>
      <c r="DY111"/>
      <c r="DZ111"/>
      <c r="EA111"/>
      <c r="EB111"/>
      <c r="EC111"/>
      <c r="ED111"/>
      <c r="EE111"/>
      <c r="EF111"/>
      <c r="EG111"/>
      <c r="EH111"/>
      <c r="EI111"/>
      <c r="EJ111"/>
      <c r="EK111"/>
      <c r="EL111"/>
      <c r="EM111"/>
      <c r="EN111"/>
      <c r="EO111"/>
      <c r="EP111"/>
      <c r="EQ111"/>
      <c r="ER111"/>
      <c r="ES111"/>
      <c r="ET111"/>
      <c r="EU111"/>
      <c r="EV111"/>
      <c r="EW111"/>
      <c r="EX111"/>
      <c r="EY111"/>
      <c r="EZ111"/>
      <c r="FA111"/>
      <c r="FB111"/>
      <c r="FC111"/>
      <c r="FD111"/>
      <c r="FE111"/>
      <c r="FF111"/>
      <c r="FG111"/>
      <c r="FH111"/>
      <c r="FI111"/>
      <c r="FJ111"/>
      <c r="FK111"/>
      <c r="FL111"/>
      <c r="FM111"/>
      <c r="FN111"/>
      <c r="FO111"/>
      <c r="FP111"/>
      <c r="FQ111"/>
      <c r="FR111"/>
      <c r="FS111"/>
      <c r="FT111"/>
      <c r="FU111"/>
      <c r="FV111"/>
      <c r="FW111"/>
      <c r="FX111"/>
      <c r="FY111"/>
      <c r="FZ111"/>
      <c r="GA111"/>
      <c r="GB111"/>
      <c r="GC111"/>
      <c r="GD111"/>
      <c r="GE111"/>
      <c r="GF111"/>
      <c r="GG111"/>
      <c r="GH111"/>
      <c r="GI111"/>
      <c r="GJ111"/>
      <c r="GK111"/>
      <c r="GL111"/>
      <c r="GM111"/>
      <c r="GN111"/>
      <c r="GO111"/>
      <c r="GP111"/>
      <c r="GQ111"/>
      <c r="GR111"/>
      <c r="GS111"/>
      <c r="GT111"/>
      <c r="GU111"/>
      <c r="GV111"/>
      <c r="GW111"/>
      <c r="GX111"/>
      <c r="GY111"/>
      <c r="GZ111"/>
      <c r="HA111"/>
      <c r="HB111"/>
      <c r="HC111"/>
      <c r="HD111"/>
      <c r="HE111"/>
      <c r="HF111"/>
      <c r="HG111"/>
      <c r="HH111"/>
      <c r="HI111"/>
      <c r="HJ111"/>
      <c r="HK111"/>
      <c r="HL111"/>
      <c r="HM111"/>
      <c r="HN111"/>
      <c r="HO111"/>
      <c r="HP111"/>
      <c r="HQ111"/>
      <c r="HR111"/>
      <c r="HS111"/>
      <c r="HT111"/>
      <c r="HU111"/>
      <c r="HV111"/>
      <c r="HW111"/>
      <c r="HX111"/>
      <c r="HY111"/>
      <c r="HZ111"/>
      <c r="IA111"/>
      <c r="IB111"/>
      <c r="IC111"/>
      <c r="ID111"/>
      <c r="IE111"/>
      <c r="IF111"/>
      <c r="IG111"/>
      <c r="IH111"/>
      <c r="II111"/>
      <c r="IJ111"/>
      <c r="IK111"/>
      <c r="IL111"/>
      <c r="IM111"/>
      <c r="IN111"/>
      <c r="IO111"/>
      <c r="IP111"/>
      <c r="IQ111"/>
      <c r="IR111"/>
      <c r="IS111"/>
      <c r="IT111"/>
      <c r="IU111"/>
      <c r="IV111"/>
    </row>
    <row r="112" spans="1:256">
      <c r="A112" s="69"/>
      <c r="B112" s="199"/>
      <c r="C112" s="60"/>
      <c r="D112" s="70"/>
      <c r="E112" s="62"/>
      <c r="F112"/>
      <c r="G112"/>
      <c r="H112"/>
      <c r="I112"/>
      <c r="J112"/>
      <c r="K112"/>
      <c r="L112"/>
      <c r="M112"/>
      <c r="N112"/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  <c r="CG112"/>
      <c r="CH112"/>
      <c r="CI112"/>
      <c r="CJ112"/>
      <c r="CK112"/>
      <c r="CL112"/>
      <c r="CM112"/>
      <c r="CN112"/>
      <c r="CO112"/>
      <c r="CP112"/>
      <c r="CQ112"/>
      <c r="CR112"/>
      <c r="CS112"/>
      <c r="CT112"/>
      <c r="CU112"/>
      <c r="CV112"/>
      <c r="CW112"/>
      <c r="CX112"/>
      <c r="CY112"/>
      <c r="CZ112"/>
      <c r="DA112"/>
      <c r="DB112"/>
      <c r="DC112"/>
      <c r="DD112"/>
      <c r="DE112"/>
      <c r="DF112"/>
      <c r="DG112"/>
      <c r="DH112"/>
      <c r="DI112"/>
      <c r="DJ112"/>
      <c r="DK112"/>
      <c r="DL112"/>
      <c r="DM112"/>
      <c r="DN112"/>
      <c r="DO112"/>
      <c r="DP112"/>
      <c r="DQ112"/>
      <c r="DR112"/>
      <c r="DS112"/>
      <c r="DT112"/>
      <c r="DU112"/>
      <c r="DV112"/>
      <c r="DW112"/>
      <c r="DX112"/>
      <c r="DY112"/>
      <c r="DZ112"/>
      <c r="EA112"/>
      <c r="EB112"/>
      <c r="EC112"/>
      <c r="ED112"/>
      <c r="EE112"/>
      <c r="EF112"/>
      <c r="EG112"/>
      <c r="EH112"/>
      <c r="EI112"/>
      <c r="EJ112"/>
      <c r="EK112"/>
      <c r="EL112"/>
      <c r="EM112"/>
      <c r="EN112"/>
      <c r="EO112"/>
      <c r="EP112"/>
      <c r="EQ112"/>
      <c r="ER112"/>
      <c r="ES112"/>
      <c r="ET112"/>
      <c r="EU112"/>
      <c r="EV112"/>
      <c r="EW112"/>
      <c r="EX112"/>
      <c r="EY112"/>
      <c r="EZ112"/>
      <c r="FA112"/>
      <c r="FB112"/>
      <c r="FC112"/>
      <c r="FD112"/>
      <c r="FE112"/>
      <c r="FF112"/>
      <c r="FG112"/>
      <c r="FH112"/>
      <c r="FI112"/>
      <c r="FJ112"/>
      <c r="FK112"/>
      <c r="FL112"/>
      <c r="FM112"/>
      <c r="FN112"/>
      <c r="FO112"/>
      <c r="FP112"/>
      <c r="FQ112"/>
      <c r="FR112"/>
      <c r="FS112"/>
      <c r="FT112"/>
      <c r="FU112"/>
      <c r="FV112"/>
      <c r="FW112"/>
      <c r="FX112"/>
      <c r="FY112"/>
      <c r="FZ112"/>
      <c r="GA112"/>
      <c r="GB112"/>
      <c r="GC112"/>
      <c r="GD112"/>
      <c r="GE112"/>
      <c r="GF112"/>
      <c r="GG112"/>
      <c r="GH112"/>
      <c r="GI112"/>
      <c r="GJ112"/>
      <c r="GK112"/>
      <c r="GL112"/>
      <c r="GM112"/>
      <c r="GN112"/>
      <c r="GO112"/>
      <c r="GP112"/>
      <c r="GQ112"/>
      <c r="GR112"/>
      <c r="GS112"/>
      <c r="GT112"/>
      <c r="GU112"/>
      <c r="GV112"/>
      <c r="GW112"/>
      <c r="GX112"/>
      <c r="GY112"/>
      <c r="GZ112"/>
      <c r="HA112"/>
      <c r="HB112"/>
      <c r="HC112"/>
      <c r="HD112"/>
      <c r="HE112"/>
      <c r="HF112"/>
      <c r="HG112"/>
      <c r="HH112"/>
      <c r="HI112"/>
      <c r="HJ112"/>
      <c r="HK112"/>
      <c r="HL112"/>
      <c r="HM112"/>
      <c r="HN112"/>
      <c r="HO112"/>
      <c r="HP112"/>
      <c r="HQ112"/>
      <c r="HR112"/>
      <c r="HS112"/>
      <c r="HT112"/>
      <c r="HU112"/>
      <c r="HV112"/>
      <c r="HW112"/>
      <c r="HX112"/>
      <c r="HY112"/>
      <c r="HZ112"/>
      <c r="IA112"/>
      <c r="IB112"/>
      <c r="IC112"/>
      <c r="ID112"/>
      <c r="IE112"/>
      <c r="IF112"/>
      <c r="IG112"/>
      <c r="IH112"/>
      <c r="II112"/>
      <c r="IJ112"/>
      <c r="IK112"/>
      <c r="IL112"/>
      <c r="IM112"/>
      <c r="IN112"/>
      <c r="IO112"/>
      <c r="IP112"/>
      <c r="IQ112"/>
      <c r="IR112"/>
      <c r="IS112"/>
      <c r="IT112"/>
      <c r="IU112"/>
      <c r="IV112"/>
    </row>
  </sheetData>
  <mergeCells count="54">
    <mergeCell ref="L12:N12"/>
    <mergeCell ref="B108:D108"/>
    <mergeCell ref="L41:N41"/>
    <mergeCell ref="A35:A38"/>
    <mergeCell ref="C34:E34"/>
    <mergeCell ref="A14:C14"/>
    <mergeCell ref="L20:N20"/>
    <mergeCell ref="L13:N13"/>
    <mergeCell ref="C20:E20"/>
    <mergeCell ref="E14:J14"/>
    <mergeCell ref="L14:N15"/>
    <mergeCell ref="A17:C17"/>
    <mergeCell ref="C97:E97"/>
    <mergeCell ref="L97:N97"/>
    <mergeCell ref="A98:A101"/>
    <mergeCell ref="A91:A94"/>
    <mergeCell ref="C76:E76"/>
    <mergeCell ref="L76:N76"/>
    <mergeCell ref="A77:A80"/>
    <mergeCell ref="C83:E83"/>
    <mergeCell ref="A84:A87"/>
    <mergeCell ref="L90:N90"/>
    <mergeCell ref="L83:N83"/>
    <mergeCell ref="C69:E69"/>
    <mergeCell ref="C90:E90"/>
    <mergeCell ref="L34:N34"/>
    <mergeCell ref="A28:A31"/>
    <mergeCell ref="C27:E27"/>
    <mergeCell ref="L55:N55"/>
    <mergeCell ref="A56:A59"/>
    <mergeCell ref="L27:N27"/>
    <mergeCell ref="C41:E41"/>
    <mergeCell ref="A42:A45"/>
    <mergeCell ref="C48:E48"/>
    <mergeCell ref="L48:N48"/>
    <mergeCell ref="A49:A52"/>
    <mergeCell ref="A70:A73"/>
    <mergeCell ref="L69:N69"/>
    <mergeCell ref="A4:N4"/>
    <mergeCell ref="A63:A66"/>
    <mergeCell ref="C55:E55"/>
    <mergeCell ref="C62:E62"/>
    <mergeCell ref="L62:N62"/>
    <mergeCell ref="E13:J13"/>
    <mergeCell ref="A21:A24"/>
    <mergeCell ref="A5:N5"/>
    <mergeCell ref="A6:N6"/>
    <mergeCell ref="A13:C13"/>
    <mergeCell ref="A10:N10"/>
    <mergeCell ref="E11:K11"/>
    <mergeCell ref="A7:N7"/>
    <mergeCell ref="A16:C16"/>
    <mergeCell ref="A9:N9"/>
    <mergeCell ref="L19:N19"/>
  </mergeCells>
  <printOptions horizontalCentered="1"/>
  <pageMargins left="0.31496062992125984" right="0.31496062992125984" top="0.62" bottom="0.35433070866141736" header="0.31496062992125984" footer="0.31496062992125984"/>
  <pageSetup paperSize="9" scale="73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>
  <sheetPr>
    <pageSetUpPr fitToPage="1"/>
  </sheetPr>
  <dimension ref="A4:IV49"/>
  <sheetViews>
    <sheetView topLeftCell="A4" workbookViewId="0">
      <selection activeCell="A10" sqref="A10:N10"/>
    </sheetView>
  </sheetViews>
  <sheetFormatPr defaultColWidth="9" defaultRowHeight="15"/>
  <cols>
    <col min="1" max="2" width="9.140625" style="87" customWidth="1"/>
    <col min="3" max="3" width="8.7109375" style="87" customWidth="1"/>
    <col min="4" max="4" width="7.85546875" style="87" customWidth="1"/>
    <col min="5" max="5" width="3" style="87" customWidth="1"/>
    <col min="6" max="7" width="11" style="87" customWidth="1"/>
    <col min="8" max="9" width="9.140625" style="87" customWidth="1"/>
    <col min="10" max="11" width="9" style="87" customWidth="1"/>
    <col min="12" max="12" width="10.5703125" style="87" customWidth="1"/>
    <col min="13" max="13" width="10.42578125" style="87" customWidth="1"/>
    <col min="14" max="14" width="14.140625" style="87" customWidth="1"/>
    <col min="15" max="256" width="9.140625" style="87" customWidth="1"/>
  </cols>
  <sheetData>
    <row r="4" spans="1:256" ht="15" customHeight="1">
      <c r="A4" s="490" t="s">
        <v>0</v>
      </c>
      <c r="B4" s="490"/>
      <c r="C4" s="490"/>
      <c r="D4" s="490"/>
      <c r="E4" s="490"/>
      <c r="F4" s="490"/>
      <c r="G4" s="490"/>
      <c r="H4" s="490"/>
      <c r="I4" s="490"/>
      <c r="J4" s="490"/>
      <c r="K4" s="490"/>
      <c r="L4" s="490"/>
      <c r="M4" s="490"/>
      <c r="N4" s="490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  <c r="GT4"/>
      <c r="GU4"/>
      <c r="GV4"/>
      <c r="GW4"/>
      <c r="GX4"/>
      <c r="GY4"/>
      <c r="GZ4"/>
      <c r="HA4"/>
      <c r="HB4"/>
      <c r="HC4"/>
      <c r="HD4"/>
      <c r="HE4"/>
      <c r="HF4"/>
      <c r="HG4"/>
      <c r="HH4"/>
      <c r="HI4"/>
      <c r="HJ4"/>
      <c r="HK4"/>
      <c r="HL4"/>
      <c r="HM4"/>
      <c r="HN4"/>
      <c r="HO4"/>
      <c r="HP4"/>
      <c r="HQ4"/>
      <c r="HR4"/>
      <c r="HS4"/>
      <c r="HT4"/>
      <c r="HU4"/>
      <c r="HV4"/>
      <c r="HW4"/>
      <c r="HX4"/>
      <c r="HY4"/>
      <c r="HZ4"/>
      <c r="IA4"/>
      <c r="IB4"/>
      <c r="IC4"/>
      <c r="ID4"/>
      <c r="IE4"/>
      <c r="IF4"/>
      <c r="IG4"/>
      <c r="IH4"/>
      <c r="II4"/>
      <c r="IJ4"/>
      <c r="IK4"/>
      <c r="IL4"/>
      <c r="IM4"/>
      <c r="IN4"/>
      <c r="IO4"/>
      <c r="IP4"/>
      <c r="IQ4"/>
      <c r="IR4"/>
      <c r="IS4"/>
      <c r="IT4"/>
      <c r="IU4"/>
      <c r="IV4"/>
    </row>
    <row r="5" spans="1:256" ht="15" customHeight="1">
      <c r="A5" s="490" t="s">
        <v>135</v>
      </c>
      <c r="B5" s="490"/>
      <c r="C5" s="490"/>
      <c r="D5" s="490"/>
      <c r="E5" s="490"/>
      <c r="F5" s="490"/>
      <c r="G5" s="490"/>
      <c r="H5" s="490"/>
      <c r="I5" s="490"/>
      <c r="J5" s="490"/>
      <c r="K5" s="490"/>
      <c r="L5" s="490"/>
      <c r="M5" s="490"/>
      <c r="N5" s="490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  <c r="EU5"/>
      <c r="EV5"/>
      <c r="EW5"/>
      <c r="EX5"/>
      <c r="EY5"/>
      <c r="EZ5"/>
      <c r="FA5"/>
      <c r="FB5"/>
      <c r="FC5"/>
      <c r="FD5"/>
      <c r="FE5"/>
      <c r="FF5"/>
      <c r="FG5"/>
      <c r="FH5"/>
      <c r="FI5"/>
      <c r="FJ5"/>
      <c r="FK5"/>
      <c r="FL5"/>
      <c r="FM5"/>
      <c r="FN5"/>
      <c r="FO5"/>
      <c r="FP5"/>
      <c r="FQ5"/>
      <c r="FR5"/>
      <c r="FS5"/>
      <c r="FT5"/>
      <c r="FU5"/>
      <c r="FV5"/>
      <c r="FW5"/>
      <c r="FX5"/>
      <c r="FY5"/>
      <c r="FZ5"/>
      <c r="GA5"/>
      <c r="GB5"/>
      <c r="GC5"/>
      <c r="GD5"/>
      <c r="GE5"/>
      <c r="GF5"/>
      <c r="GG5"/>
      <c r="GH5"/>
      <c r="GI5"/>
      <c r="GJ5"/>
      <c r="GK5"/>
      <c r="GL5"/>
      <c r="GM5"/>
      <c r="GN5"/>
      <c r="GO5"/>
      <c r="GP5"/>
      <c r="GQ5"/>
      <c r="GR5"/>
      <c r="GS5"/>
      <c r="GT5"/>
      <c r="GU5"/>
      <c r="GV5"/>
      <c r="GW5"/>
      <c r="GX5"/>
      <c r="GY5"/>
      <c r="GZ5"/>
      <c r="HA5"/>
      <c r="HB5"/>
      <c r="HC5"/>
      <c r="HD5"/>
      <c r="HE5"/>
      <c r="HF5"/>
      <c r="HG5"/>
      <c r="HH5"/>
      <c r="HI5"/>
      <c r="HJ5"/>
      <c r="HK5"/>
      <c r="HL5"/>
      <c r="HM5"/>
      <c r="HN5"/>
      <c r="HO5"/>
      <c r="HP5"/>
      <c r="HQ5"/>
      <c r="HR5"/>
      <c r="HS5"/>
      <c r="HT5"/>
      <c r="HU5"/>
      <c r="HV5"/>
      <c r="HW5"/>
      <c r="HX5"/>
      <c r="HY5"/>
      <c r="HZ5"/>
      <c r="IA5"/>
      <c r="IB5"/>
      <c r="IC5"/>
      <c r="ID5"/>
      <c r="IE5"/>
      <c r="IF5"/>
      <c r="IG5"/>
      <c r="IH5"/>
      <c r="II5"/>
      <c r="IJ5"/>
      <c r="IK5"/>
      <c r="IL5"/>
      <c r="IM5"/>
      <c r="IN5"/>
      <c r="IO5"/>
      <c r="IP5"/>
      <c r="IQ5"/>
      <c r="IR5"/>
      <c r="IS5"/>
      <c r="IT5"/>
      <c r="IU5"/>
      <c r="IV5"/>
    </row>
    <row r="6" spans="1:256" ht="15" customHeight="1">
      <c r="A6" s="490" t="s">
        <v>2</v>
      </c>
      <c r="B6" s="490"/>
      <c r="C6" s="490"/>
      <c r="D6" s="490"/>
      <c r="E6" s="490"/>
      <c r="F6" s="490"/>
      <c r="G6" s="490"/>
      <c r="H6" s="490"/>
      <c r="I6" s="490"/>
      <c r="J6" s="490"/>
      <c r="K6" s="490"/>
      <c r="L6" s="490"/>
      <c r="M6" s="490"/>
      <c r="N6" s="490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  <c r="EC6"/>
      <c r="ED6"/>
      <c r="EE6"/>
      <c r="EF6"/>
      <c r="EG6"/>
      <c r="EH6"/>
      <c r="EI6"/>
      <c r="EJ6"/>
      <c r="EK6"/>
      <c r="EL6"/>
      <c r="EM6"/>
      <c r="EN6"/>
      <c r="EO6"/>
      <c r="EP6"/>
      <c r="EQ6"/>
      <c r="ER6"/>
      <c r="ES6"/>
      <c r="ET6"/>
      <c r="EU6"/>
      <c r="EV6"/>
      <c r="EW6"/>
      <c r="EX6"/>
      <c r="EY6"/>
      <c r="EZ6"/>
      <c r="FA6"/>
      <c r="FB6"/>
      <c r="FC6"/>
      <c r="FD6"/>
      <c r="FE6"/>
      <c r="FF6"/>
      <c r="FG6"/>
      <c r="FH6"/>
      <c r="FI6"/>
      <c r="FJ6"/>
      <c r="FK6"/>
      <c r="FL6"/>
      <c r="FM6"/>
      <c r="FN6"/>
      <c r="FO6"/>
      <c r="FP6"/>
      <c r="FQ6"/>
      <c r="FR6"/>
      <c r="FS6"/>
      <c r="FT6"/>
      <c r="FU6"/>
      <c r="FV6"/>
      <c r="FW6"/>
      <c r="FX6"/>
      <c r="FY6"/>
      <c r="FZ6"/>
      <c r="GA6"/>
      <c r="GB6"/>
      <c r="GC6"/>
      <c r="GD6"/>
      <c r="GE6"/>
      <c r="GF6"/>
      <c r="GG6"/>
      <c r="GH6"/>
      <c r="GI6"/>
      <c r="GJ6"/>
      <c r="GK6"/>
      <c r="GL6"/>
      <c r="GM6"/>
      <c r="GN6"/>
      <c r="GO6"/>
      <c r="GP6"/>
      <c r="GQ6"/>
      <c r="GR6"/>
      <c r="GS6"/>
      <c r="GT6"/>
      <c r="GU6"/>
      <c r="GV6"/>
      <c r="GW6"/>
      <c r="GX6"/>
      <c r="GY6"/>
      <c r="GZ6"/>
      <c r="HA6"/>
      <c r="HB6"/>
      <c r="HC6"/>
      <c r="HD6"/>
      <c r="HE6"/>
      <c r="HF6"/>
      <c r="HG6"/>
      <c r="HH6"/>
      <c r="HI6"/>
      <c r="HJ6"/>
      <c r="HK6"/>
      <c r="HL6"/>
      <c r="HM6"/>
      <c r="HN6"/>
      <c r="HO6"/>
      <c r="HP6"/>
      <c r="HQ6"/>
      <c r="HR6"/>
      <c r="HS6"/>
      <c r="HT6"/>
      <c r="HU6"/>
      <c r="HV6"/>
      <c r="HW6"/>
      <c r="HX6"/>
      <c r="HY6"/>
      <c r="HZ6"/>
      <c r="IA6"/>
      <c r="IB6"/>
      <c r="IC6"/>
      <c r="ID6"/>
      <c r="IE6"/>
      <c r="IF6"/>
      <c r="IG6"/>
      <c r="IH6"/>
      <c r="II6"/>
      <c r="IJ6"/>
      <c r="IK6"/>
      <c r="IL6"/>
      <c r="IM6"/>
      <c r="IN6"/>
      <c r="IO6"/>
      <c r="IP6"/>
      <c r="IQ6"/>
      <c r="IR6"/>
      <c r="IS6"/>
      <c r="IT6"/>
      <c r="IU6"/>
      <c r="IV6"/>
    </row>
    <row r="7" spans="1:256" ht="15" customHeight="1">
      <c r="A7" s="490" t="s">
        <v>3</v>
      </c>
      <c r="B7" s="490"/>
      <c r="C7" s="490"/>
      <c r="D7" s="490"/>
      <c r="E7" s="490"/>
      <c r="F7" s="490"/>
      <c r="G7" s="490"/>
      <c r="H7" s="490"/>
      <c r="I7" s="490"/>
      <c r="J7" s="490"/>
      <c r="K7" s="490"/>
      <c r="L7" s="490"/>
      <c r="M7" s="490"/>
      <c r="N7" s="490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  <c r="FJ7"/>
      <c r="FK7"/>
      <c r="FL7"/>
      <c r="FM7"/>
      <c r="FN7"/>
      <c r="FO7"/>
      <c r="FP7"/>
      <c r="FQ7"/>
      <c r="FR7"/>
      <c r="FS7"/>
      <c r="FT7"/>
      <c r="FU7"/>
      <c r="FV7"/>
      <c r="FW7"/>
      <c r="FX7"/>
      <c r="FY7"/>
      <c r="FZ7"/>
      <c r="GA7"/>
      <c r="GB7"/>
      <c r="GC7"/>
      <c r="GD7"/>
      <c r="GE7"/>
      <c r="GF7"/>
      <c r="GG7"/>
      <c r="GH7"/>
      <c r="GI7"/>
      <c r="GJ7"/>
      <c r="GK7"/>
      <c r="GL7"/>
      <c r="GM7"/>
      <c r="GN7"/>
      <c r="GO7"/>
      <c r="GP7"/>
      <c r="GQ7"/>
      <c r="GR7"/>
      <c r="GS7"/>
      <c r="GT7"/>
      <c r="GU7"/>
      <c r="GV7"/>
      <c r="GW7"/>
      <c r="GX7"/>
      <c r="GY7"/>
      <c r="GZ7"/>
      <c r="HA7"/>
      <c r="HB7"/>
      <c r="HC7"/>
      <c r="HD7"/>
      <c r="HE7"/>
      <c r="HF7"/>
      <c r="HG7"/>
      <c r="HH7"/>
      <c r="HI7"/>
      <c r="HJ7"/>
      <c r="HK7"/>
      <c r="HL7"/>
      <c r="HM7"/>
      <c r="HN7"/>
      <c r="HO7"/>
      <c r="HP7"/>
      <c r="HQ7"/>
      <c r="HR7"/>
      <c r="HS7"/>
      <c r="HT7"/>
      <c r="HU7"/>
      <c r="HV7"/>
      <c r="HW7"/>
      <c r="HX7"/>
      <c r="HY7"/>
      <c r="HZ7"/>
      <c r="IA7"/>
      <c r="IB7"/>
      <c r="IC7"/>
      <c r="ID7"/>
      <c r="IE7"/>
      <c r="IF7"/>
      <c r="IG7"/>
      <c r="IH7"/>
      <c r="II7"/>
      <c r="IJ7"/>
      <c r="IK7"/>
      <c r="IL7"/>
      <c r="IM7"/>
      <c r="IN7"/>
      <c r="IO7"/>
      <c r="IP7"/>
      <c r="IQ7"/>
      <c r="IR7"/>
      <c r="IS7"/>
      <c r="IT7"/>
      <c r="IU7"/>
      <c r="IV7"/>
    </row>
    <row r="8" spans="1:256" ht="9" customHeight="1">
      <c r="A8" s="89"/>
      <c r="B8" s="89"/>
      <c r="C8" s="89"/>
      <c r="D8" s="89"/>
      <c r="E8" s="89"/>
      <c r="F8" s="89"/>
      <c r="G8" s="89"/>
      <c r="H8" s="89"/>
      <c r="I8" s="89"/>
      <c r="J8" s="89"/>
      <c r="K8" s="89"/>
      <c r="L8" s="89"/>
      <c r="M8" s="91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  <c r="GT8"/>
      <c r="GU8"/>
      <c r="GV8"/>
      <c r="GW8"/>
      <c r="GX8"/>
      <c r="GY8"/>
      <c r="GZ8"/>
      <c r="HA8"/>
      <c r="HB8"/>
      <c r="HC8"/>
      <c r="HD8"/>
      <c r="HE8"/>
      <c r="HF8"/>
      <c r="HG8"/>
      <c r="HH8"/>
      <c r="HI8"/>
      <c r="HJ8"/>
      <c r="HK8"/>
      <c r="HL8"/>
      <c r="HM8"/>
      <c r="HN8"/>
      <c r="HO8"/>
      <c r="HP8"/>
      <c r="HQ8"/>
      <c r="HR8"/>
      <c r="HS8"/>
      <c r="HT8"/>
      <c r="HU8"/>
      <c r="HV8"/>
      <c r="HW8"/>
      <c r="HX8"/>
      <c r="HY8"/>
      <c r="HZ8"/>
      <c r="IA8"/>
      <c r="IB8"/>
      <c r="IC8"/>
      <c r="ID8"/>
      <c r="IE8"/>
      <c r="IF8"/>
      <c r="IG8"/>
      <c r="IH8"/>
      <c r="II8"/>
      <c r="IJ8"/>
      <c r="IK8"/>
      <c r="IL8"/>
      <c r="IM8"/>
      <c r="IN8"/>
      <c r="IO8"/>
      <c r="IP8"/>
      <c r="IQ8"/>
      <c r="IR8"/>
      <c r="IS8"/>
      <c r="IT8"/>
      <c r="IU8"/>
      <c r="IV8"/>
    </row>
    <row r="9" spans="1:256" ht="15" customHeight="1">
      <c r="A9" s="496" t="s">
        <v>9</v>
      </c>
      <c r="B9" s="496"/>
      <c r="C9" s="496"/>
      <c r="D9" s="496"/>
      <c r="E9" s="496"/>
      <c r="F9" s="496"/>
      <c r="G9" s="496"/>
      <c r="H9" s="496"/>
      <c r="I9" s="496"/>
      <c r="J9" s="496"/>
      <c r="K9" s="496"/>
      <c r="L9" s="496"/>
      <c r="M9" s="496"/>
      <c r="N9" s="496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/>
      <c r="FC9"/>
      <c r="FD9"/>
      <c r="FE9"/>
      <c r="FF9"/>
      <c r="FG9"/>
      <c r="FH9"/>
      <c r="FI9"/>
      <c r="FJ9"/>
      <c r="FK9"/>
      <c r="FL9"/>
      <c r="FM9"/>
      <c r="FN9"/>
      <c r="FO9"/>
      <c r="FP9"/>
      <c r="FQ9"/>
      <c r="FR9"/>
      <c r="FS9"/>
      <c r="FT9"/>
      <c r="FU9"/>
      <c r="FV9"/>
      <c r="FW9"/>
      <c r="FX9"/>
      <c r="FY9"/>
      <c r="FZ9"/>
      <c r="GA9"/>
      <c r="GB9"/>
      <c r="GC9"/>
      <c r="GD9"/>
      <c r="GE9"/>
      <c r="GF9"/>
      <c r="GG9"/>
      <c r="GH9"/>
      <c r="GI9"/>
      <c r="GJ9"/>
      <c r="GK9"/>
      <c r="GL9"/>
      <c r="GM9"/>
      <c r="GN9"/>
      <c r="GO9"/>
      <c r="GP9"/>
      <c r="GQ9"/>
      <c r="GR9"/>
      <c r="GS9"/>
      <c r="GT9"/>
      <c r="GU9"/>
      <c r="GV9"/>
      <c r="GW9"/>
      <c r="GX9"/>
      <c r="GY9"/>
      <c r="GZ9"/>
      <c r="HA9"/>
      <c r="HB9"/>
      <c r="HC9"/>
      <c r="HD9"/>
      <c r="HE9"/>
      <c r="HF9"/>
      <c r="HG9"/>
      <c r="HH9"/>
      <c r="HI9"/>
      <c r="HJ9"/>
      <c r="HK9"/>
      <c r="HL9"/>
      <c r="HM9"/>
      <c r="HN9"/>
      <c r="HO9"/>
      <c r="HP9"/>
      <c r="HQ9"/>
      <c r="HR9"/>
      <c r="HS9"/>
      <c r="HT9"/>
      <c r="HU9"/>
      <c r="HV9"/>
      <c r="HW9"/>
      <c r="HX9"/>
      <c r="HY9"/>
      <c r="HZ9"/>
      <c r="IA9"/>
      <c r="IB9"/>
      <c r="IC9"/>
      <c r="ID9"/>
      <c r="IE9"/>
      <c r="IF9"/>
      <c r="IG9"/>
      <c r="IH9"/>
      <c r="II9"/>
      <c r="IJ9"/>
      <c r="IK9"/>
      <c r="IL9"/>
      <c r="IM9"/>
      <c r="IN9"/>
      <c r="IO9"/>
      <c r="IP9"/>
      <c r="IQ9"/>
      <c r="IR9"/>
      <c r="IS9"/>
      <c r="IT9"/>
      <c r="IU9"/>
      <c r="IV9"/>
    </row>
    <row r="10" spans="1:256" ht="15" customHeight="1">
      <c r="A10" s="496" t="s">
        <v>136</v>
      </c>
      <c r="B10" s="496"/>
      <c r="C10" s="496"/>
      <c r="D10" s="496"/>
      <c r="E10" s="496"/>
      <c r="F10" s="496"/>
      <c r="G10" s="496"/>
      <c r="H10" s="496"/>
      <c r="I10" s="496"/>
      <c r="J10" s="496"/>
      <c r="K10" s="496"/>
      <c r="L10" s="496"/>
      <c r="M10" s="496"/>
      <c r="N10" s="496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  <c r="FJ10"/>
      <c r="FK10"/>
      <c r="FL10"/>
      <c r="FM10"/>
      <c r="FN10"/>
      <c r="FO10"/>
      <c r="FP10"/>
      <c r="FQ10"/>
      <c r="FR10"/>
      <c r="FS10"/>
      <c r="FT10"/>
      <c r="FU10"/>
      <c r="FV10"/>
      <c r="FW10"/>
      <c r="FX10"/>
      <c r="FY10"/>
      <c r="FZ10"/>
      <c r="GA10"/>
      <c r="GB10"/>
      <c r="GC10"/>
      <c r="GD10"/>
      <c r="GE10"/>
      <c r="GF10"/>
      <c r="GG10"/>
      <c r="GH10"/>
      <c r="GI10"/>
      <c r="GJ10"/>
      <c r="GK10"/>
      <c r="GL10"/>
      <c r="GM10"/>
      <c r="GN10"/>
      <c r="GO10"/>
      <c r="GP10"/>
      <c r="GQ10"/>
      <c r="GR10"/>
      <c r="GS10"/>
      <c r="GT10"/>
      <c r="GU10"/>
      <c r="GV10"/>
      <c r="GW10"/>
      <c r="GX10"/>
      <c r="GY10"/>
      <c r="GZ10"/>
      <c r="HA10"/>
      <c r="HB10"/>
      <c r="HC10"/>
      <c r="HD10"/>
      <c r="HE10"/>
      <c r="HF10"/>
      <c r="HG10"/>
      <c r="HH10"/>
      <c r="HI10"/>
      <c r="HJ10"/>
      <c r="HK10"/>
      <c r="HL10"/>
      <c r="HM10"/>
      <c r="HN10"/>
      <c r="HO10"/>
      <c r="HP10"/>
      <c r="HQ10"/>
      <c r="HR10"/>
      <c r="HS10"/>
      <c r="HT10"/>
      <c r="HU10"/>
      <c r="HV10"/>
      <c r="HW10"/>
      <c r="HX10"/>
      <c r="HY10"/>
      <c r="HZ10"/>
      <c r="IA10"/>
      <c r="IB10"/>
      <c r="IC10"/>
      <c r="ID10"/>
      <c r="IE10"/>
      <c r="IF10"/>
      <c r="IG10"/>
      <c r="IH10"/>
      <c r="II10"/>
      <c r="IJ10"/>
      <c r="IK10"/>
      <c r="IL10"/>
      <c r="IM10"/>
      <c r="IN10"/>
      <c r="IO10"/>
      <c r="IP10"/>
      <c r="IQ10"/>
      <c r="IR10"/>
      <c r="IS10"/>
      <c r="IT10"/>
      <c r="IU10"/>
      <c r="IV10"/>
    </row>
    <row r="11" spans="1:256" ht="15" customHeight="1">
      <c r="A11" s="92" t="s">
        <v>6</v>
      </c>
      <c r="B11" s="94"/>
      <c r="C11" s="94"/>
      <c r="D11" s="95"/>
      <c r="E11" s="494" t="s">
        <v>137</v>
      </c>
      <c r="F11" s="494"/>
      <c r="G11" s="494"/>
      <c r="H11" s="494"/>
      <c r="I11" s="494"/>
      <c r="J11" s="494"/>
      <c r="K11" s="95"/>
      <c r="L11" s="95"/>
      <c r="M11" s="95"/>
      <c r="N11" s="95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  <c r="EU11"/>
      <c r="EV11"/>
      <c r="EW11"/>
      <c r="EX11"/>
      <c r="EY11"/>
      <c r="EZ11"/>
      <c r="FA11"/>
      <c r="FB11"/>
      <c r="FC11"/>
      <c r="FD11"/>
      <c r="FE11"/>
      <c r="FF11"/>
      <c r="FG11"/>
      <c r="FH11"/>
      <c r="FI11"/>
      <c r="FJ11"/>
      <c r="FK11"/>
      <c r="FL11"/>
      <c r="FM11"/>
      <c r="FN11"/>
      <c r="FO11"/>
      <c r="FP11"/>
      <c r="FQ11"/>
      <c r="FR11"/>
      <c r="FS11"/>
      <c r="FT11"/>
      <c r="FU11"/>
      <c r="FV11"/>
      <c r="FW11"/>
      <c r="FX11"/>
      <c r="FY11"/>
      <c r="FZ11"/>
      <c r="GA11"/>
      <c r="GB11"/>
      <c r="GC11"/>
      <c r="GD11"/>
      <c r="GE11"/>
      <c r="GF11"/>
      <c r="GG11"/>
      <c r="GH11"/>
      <c r="GI11"/>
      <c r="GJ11"/>
      <c r="GK11"/>
      <c r="GL11"/>
      <c r="GM11"/>
      <c r="GN11"/>
      <c r="GO11"/>
      <c r="GP11"/>
      <c r="GQ11"/>
      <c r="GR11"/>
      <c r="GS11"/>
      <c r="GT11"/>
      <c r="GU11"/>
      <c r="GV11"/>
      <c r="GW11"/>
      <c r="GX11"/>
      <c r="GY11"/>
      <c r="GZ11"/>
      <c r="HA11"/>
      <c r="HB11"/>
      <c r="HC11"/>
      <c r="HD11"/>
      <c r="HE11"/>
      <c r="HF11"/>
      <c r="HG11"/>
      <c r="HH11"/>
      <c r="HI11"/>
      <c r="HJ11"/>
      <c r="HK11"/>
      <c r="HL11"/>
      <c r="HM11"/>
      <c r="HN11"/>
      <c r="HO11"/>
      <c r="HP11"/>
      <c r="HQ11"/>
      <c r="HR11"/>
      <c r="HS11"/>
      <c r="HT11"/>
      <c r="HU11"/>
      <c r="HV11"/>
      <c r="HW11"/>
      <c r="HX11"/>
      <c r="HY11"/>
      <c r="HZ11"/>
      <c r="IA11"/>
      <c r="IB11"/>
      <c r="IC11"/>
      <c r="ID11"/>
      <c r="IE11"/>
      <c r="IF11"/>
      <c r="IG11"/>
      <c r="IH11"/>
      <c r="II11"/>
      <c r="IJ11"/>
      <c r="IK11"/>
      <c r="IL11"/>
      <c r="IM11"/>
      <c r="IN11"/>
      <c r="IO11"/>
      <c r="IP11"/>
      <c r="IQ11"/>
      <c r="IR11"/>
      <c r="IS11"/>
      <c r="IT11"/>
      <c r="IU11"/>
      <c r="IV11"/>
    </row>
    <row r="12" spans="1:256" ht="15" customHeight="1">
      <c r="A12" s="96" t="s">
        <v>7</v>
      </c>
      <c r="B12" s="94"/>
      <c r="C12" s="94"/>
      <c r="D12" s="95"/>
      <c r="E12" s="97"/>
      <c r="F12" s="97"/>
      <c r="G12" s="97"/>
      <c r="H12" s="97"/>
      <c r="I12" s="97"/>
      <c r="J12" s="97"/>
      <c r="K12" s="95"/>
      <c r="L12" s="472" t="s">
        <v>46</v>
      </c>
      <c r="M12" s="472"/>
      <c r="N12" s="47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  <c r="EJ12"/>
      <c r="EK12"/>
      <c r="EL12"/>
      <c r="EM12"/>
      <c r="EN12"/>
      <c r="EO12"/>
      <c r="EP12"/>
      <c r="EQ12"/>
      <c r="ER12"/>
      <c r="ES12"/>
      <c r="ET12"/>
      <c r="EU12"/>
      <c r="EV12"/>
      <c r="EW12"/>
      <c r="EX12"/>
      <c r="EY12"/>
      <c r="EZ12"/>
      <c r="FA12"/>
      <c r="FB12"/>
      <c r="FC12"/>
      <c r="FD12"/>
      <c r="FE12"/>
      <c r="FF12"/>
      <c r="FG12"/>
      <c r="FH12"/>
      <c r="FI12"/>
      <c r="FJ12"/>
      <c r="FK12"/>
      <c r="FL12"/>
      <c r="FM12"/>
      <c r="FN12"/>
      <c r="FO12"/>
      <c r="FP12"/>
      <c r="FQ12"/>
      <c r="FR12"/>
      <c r="FS12"/>
      <c r="FT12"/>
      <c r="FU12"/>
      <c r="FV12"/>
      <c r="FW12"/>
      <c r="FX12"/>
      <c r="FY12"/>
      <c r="FZ12"/>
      <c r="GA12"/>
      <c r="GB12"/>
      <c r="GC12"/>
      <c r="GD12"/>
      <c r="GE12"/>
      <c r="GF12"/>
      <c r="GG12"/>
      <c r="GH12"/>
      <c r="GI12"/>
      <c r="GJ12"/>
      <c r="GK12"/>
      <c r="GL12"/>
      <c r="GM12"/>
      <c r="GN12"/>
      <c r="GO12"/>
      <c r="GP12"/>
      <c r="GQ12"/>
      <c r="GR12"/>
      <c r="GS12"/>
      <c r="GT12"/>
      <c r="GU12"/>
      <c r="GV12"/>
      <c r="GW12"/>
      <c r="GX12"/>
      <c r="GY12"/>
      <c r="GZ12"/>
      <c r="HA12"/>
      <c r="HB12"/>
      <c r="HC12"/>
      <c r="HD12"/>
      <c r="HE12"/>
      <c r="HF12"/>
      <c r="HG12"/>
      <c r="HH12"/>
      <c r="HI12"/>
      <c r="HJ12"/>
      <c r="HK12"/>
      <c r="HL12"/>
      <c r="HM12"/>
      <c r="HN12"/>
      <c r="HO12"/>
      <c r="HP12"/>
      <c r="HQ12"/>
      <c r="HR12"/>
      <c r="HS12"/>
      <c r="HT12"/>
      <c r="HU12"/>
      <c r="HV12"/>
      <c r="HW12"/>
      <c r="HX12"/>
      <c r="HY12"/>
      <c r="HZ12"/>
      <c r="IA12"/>
      <c r="IB12"/>
      <c r="IC12"/>
      <c r="ID12"/>
      <c r="IE12"/>
      <c r="IF12"/>
      <c r="IG12"/>
      <c r="IH12"/>
      <c r="II12"/>
      <c r="IJ12"/>
      <c r="IK12"/>
      <c r="IL12"/>
      <c r="IM12"/>
      <c r="IN12"/>
      <c r="IO12"/>
      <c r="IP12"/>
      <c r="IQ12"/>
      <c r="IR12"/>
      <c r="IS12"/>
      <c r="IT12"/>
      <c r="IU12"/>
      <c r="IV12"/>
    </row>
    <row r="13" spans="1:256">
      <c r="A13" s="495" t="s">
        <v>10</v>
      </c>
      <c r="B13" s="495"/>
      <c r="C13" s="495"/>
      <c r="D13" s="98"/>
      <c r="E13" s="494"/>
      <c r="F13" s="494"/>
      <c r="G13" s="494"/>
      <c r="H13" s="494"/>
      <c r="I13" s="494"/>
      <c r="J13" s="494"/>
      <c r="L13" s="472" t="s">
        <v>13</v>
      </c>
      <c r="M13" s="472"/>
      <c r="N13" s="472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  <c r="FJ13"/>
      <c r="FK13"/>
      <c r="FL13"/>
      <c r="FM13"/>
      <c r="FN13"/>
      <c r="FO13"/>
      <c r="FP13"/>
      <c r="FQ13"/>
      <c r="FR13"/>
      <c r="FS13"/>
      <c r="FT13"/>
      <c r="FU13"/>
      <c r="FV13"/>
      <c r="FW13"/>
      <c r="FX13"/>
      <c r="FY13"/>
      <c r="FZ13"/>
      <c r="GA13"/>
      <c r="GB13"/>
      <c r="GC13"/>
      <c r="GD13"/>
      <c r="GE13"/>
      <c r="GF13"/>
      <c r="GG13"/>
      <c r="GH13"/>
      <c r="GI13"/>
      <c r="GJ13"/>
      <c r="GK13"/>
      <c r="GL13"/>
      <c r="GM13"/>
      <c r="GN13"/>
      <c r="GO13"/>
      <c r="GP13"/>
      <c r="GQ13"/>
      <c r="GR13"/>
      <c r="GS13"/>
      <c r="GT13"/>
      <c r="GU13"/>
      <c r="GV13"/>
      <c r="GW13"/>
      <c r="GX13"/>
      <c r="GY13"/>
      <c r="GZ13"/>
      <c r="HA13"/>
      <c r="HB13"/>
      <c r="HC13"/>
      <c r="HD13"/>
      <c r="HE13"/>
      <c r="HF13"/>
      <c r="HG13"/>
      <c r="HH13"/>
      <c r="HI13"/>
      <c r="HJ13"/>
      <c r="HK13"/>
      <c r="HL13"/>
      <c r="HM13"/>
      <c r="HN13"/>
      <c r="HO13"/>
      <c r="HP13"/>
      <c r="HQ13"/>
      <c r="HR13"/>
      <c r="HS13"/>
      <c r="HT13"/>
      <c r="HU13"/>
      <c r="HV13"/>
      <c r="HW13"/>
      <c r="HX13"/>
      <c r="HY13"/>
      <c r="HZ13"/>
      <c r="IA13"/>
      <c r="IB13"/>
      <c r="IC13"/>
      <c r="ID13"/>
      <c r="IE13"/>
      <c r="IF13"/>
      <c r="IG13"/>
      <c r="IH13"/>
      <c r="II13"/>
      <c r="IJ13"/>
      <c r="IK13"/>
      <c r="IL13"/>
      <c r="IM13"/>
      <c r="IN13"/>
      <c r="IO13"/>
      <c r="IP13"/>
      <c r="IQ13"/>
      <c r="IR13"/>
      <c r="IS13"/>
      <c r="IT13"/>
      <c r="IU13"/>
      <c r="IV13"/>
    </row>
    <row r="14" spans="1:256" ht="15" customHeight="1">
      <c r="A14" s="506"/>
      <c r="B14" s="506"/>
      <c r="C14" s="506"/>
      <c r="D14" s="98"/>
      <c r="E14" s="494" t="s">
        <v>141</v>
      </c>
      <c r="F14" s="494"/>
      <c r="G14" s="494"/>
      <c r="H14" s="494"/>
      <c r="I14" s="494"/>
      <c r="J14" s="494"/>
      <c r="K14" s="99"/>
      <c r="L14" s="473" t="s">
        <v>15</v>
      </c>
      <c r="M14" s="473"/>
      <c r="N14" s="473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  <c r="FH14"/>
      <c r="FI14"/>
      <c r="FJ14"/>
      <c r="FK14"/>
      <c r="FL14"/>
      <c r="FM14"/>
      <c r="FN14"/>
      <c r="FO14"/>
      <c r="FP14"/>
      <c r="FQ14"/>
      <c r="FR14"/>
      <c r="FS14"/>
      <c r="FT14"/>
      <c r="FU14"/>
      <c r="FV14"/>
      <c r="FW14"/>
      <c r="FX14"/>
      <c r="FY14"/>
      <c r="FZ14"/>
      <c r="GA14"/>
      <c r="GB14"/>
      <c r="GC14"/>
      <c r="GD14"/>
      <c r="GE14"/>
      <c r="GF14"/>
      <c r="GG14"/>
      <c r="GH14"/>
      <c r="GI14"/>
      <c r="GJ14"/>
      <c r="GK14"/>
      <c r="GL14"/>
      <c r="GM14"/>
      <c r="GN14"/>
      <c r="GO14"/>
      <c r="GP14"/>
      <c r="GQ14"/>
      <c r="GR14"/>
      <c r="GS14"/>
      <c r="GT14"/>
      <c r="GU14"/>
      <c r="GV14"/>
      <c r="GW14"/>
      <c r="GX14"/>
      <c r="GY14"/>
      <c r="GZ14"/>
      <c r="HA14"/>
      <c r="HB14"/>
      <c r="HC14"/>
      <c r="HD14"/>
      <c r="HE14"/>
      <c r="HF14"/>
      <c r="HG14"/>
      <c r="HH14"/>
      <c r="HI14"/>
      <c r="HJ14"/>
      <c r="HK14"/>
      <c r="HL14"/>
      <c r="HM14"/>
      <c r="HN14"/>
      <c r="HO14"/>
      <c r="HP14"/>
      <c r="HQ14"/>
      <c r="HR14"/>
      <c r="HS14"/>
      <c r="HT14"/>
      <c r="HU14"/>
      <c r="HV14"/>
      <c r="HW14"/>
      <c r="HX14"/>
      <c r="HY14"/>
      <c r="HZ14"/>
      <c r="IA14"/>
      <c r="IB14"/>
      <c r="IC14"/>
      <c r="ID14"/>
      <c r="IE14"/>
      <c r="IF14"/>
      <c r="IG14"/>
      <c r="IH14"/>
      <c r="II14"/>
      <c r="IJ14"/>
      <c r="IK14"/>
      <c r="IL14"/>
      <c r="IM14"/>
      <c r="IN14"/>
      <c r="IO14"/>
      <c r="IP14"/>
      <c r="IQ14"/>
      <c r="IR14"/>
      <c r="IS14"/>
      <c r="IT14"/>
      <c r="IU14"/>
      <c r="IV14"/>
    </row>
    <row r="15" spans="1:256" ht="6.75" customHeight="1">
      <c r="B15" s="101"/>
      <c r="C15" s="101"/>
      <c r="D15" s="89"/>
      <c r="E15" s="89"/>
      <c r="H15" s="98"/>
      <c r="I15" s="99"/>
      <c r="J15" s="99"/>
      <c r="K15" s="99"/>
      <c r="L15" s="473"/>
      <c r="M15" s="473"/>
      <c r="N15" s="473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  <c r="FH15"/>
      <c r="FI15"/>
      <c r="FJ15"/>
      <c r="FK15"/>
      <c r="FL15"/>
      <c r="FM15"/>
      <c r="FN15"/>
      <c r="FO15"/>
      <c r="FP15"/>
      <c r="FQ15"/>
      <c r="FR15"/>
      <c r="FS15"/>
      <c r="FT15"/>
      <c r="FU15"/>
      <c r="FV15"/>
      <c r="FW15"/>
      <c r="FX15"/>
      <c r="FY15"/>
      <c r="FZ15"/>
      <c r="GA15"/>
      <c r="GB15"/>
      <c r="GC15"/>
      <c r="GD15"/>
      <c r="GE15"/>
      <c r="GF15"/>
      <c r="GG15"/>
      <c r="GH15"/>
      <c r="GI15"/>
      <c r="GJ15"/>
      <c r="GK15"/>
      <c r="GL15"/>
      <c r="GM15"/>
      <c r="GN15"/>
      <c r="GO15"/>
      <c r="GP15"/>
      <c r="GQ15"/>
      <c r="GR15"/>
      <c r="GS15"/>
      <c r="GT15"/>
      <c r="GU15"/>
      <c r="GV15"/>
      <c r="GW15"/>
      <c r="GX15"/>
      <c r="GY15"/>
      <c r="GZ15"/>
      <c r="HA15"/>
      <c r="HB15"/>
      <c r="HC15"/>
      <c r="HD15"/>
      <c r="HE15"/>
      <c r="HF15"/>
      <c r="HG15"/>
      <c r="HH15"/>
      <c r="HI15"/>
      <c r="HJ15"/>
      <c r="HK15"/>
      <c r="HL15"/>
      <c r="HM15"/>
      <c r="HN15"/>
      <c r="HO15"/>
      <c r="HP15"/>
      <c r="HQ15"/>
      <c r="HR15"/>
      <c r="HS15"/>
      <c r="HT15"/>
      <c r="HU15"/>
      <c r="HV15"/>
      <c r="HW15"/>
      <c r="HX15"/>
      <c r="HY15"/>
      <c r="HZ15"/>
      <c r="IA15"/>
      <c r="IB15"/>
      <c r="IC15"/>
      <c r="ID15"/>
      <c r="IE15"/>
      <c r="IF15"/>
      <c r="IG15"/>
      <c r="IH15"/>
      <c r="II15"/>
      <c r="IJ15"/>
      <c r="IK15"/>
      <c r="IL15"/>
      <c r="IM15"/>
      <c r="IN15"/>
      <c r="IO15"/>
      <c r="IP15"/>
      <c r="IQ15"/>
      <c r="IR15"/>
      <c r="IS15"/>
      <c r="IT15"/>
      <c r="IU15"/>
      <c r="IV15"/>
    </row>
    <row r="16" spans="1:256" ht="15" customHeight="1">
      <c r="A16" s="497" t="s">
        <v>127</v>
      </c>
      <c r="B16" s="498"/>
      <c r="C16" s="499"/>
      <c r="D16" s="71">
        <v>48</v>
      </c>
      <c r="E16" s="89"/>
      <c r="H16" s="98"/>
      <c r="I16" s="102"/>
      <c r="J16" s="102"/>
      <c r="K16" s="102"/>
      <c r="L16" s="42" t="s">
        <v>17</v>
      </c>
      <c r="M16" s="42" t="s">
        <v>18</v>
      </c>
      <c r="N16" s="42" t="s">
        <v>19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  <c r="EZ16"/>
      <c r="FA16"/>
      <c r="FB16"/>
      <c r="FC16"/>
      <c r="FD16"/>
      <c r="FE16"/>
      <c r="FF16"/>
      <c r="FG16"/>
      <c r="FH16"/>
      <c r="FI16"/>
      <c r="FJ16"/>
      <c r="FK16"/>
      <c r="FL16"/>
      <c r="FM16"/>
      <c r="FN16"/>
      <c r="FO16"/>
      <c r="FP16"/>
      <c r="FQ16"/>
      <c r="FR16"/>
      <c r="FS16"/>
      <c r="FT16"/>
      <c r="FU16"/>
      <c r="FV16"/>
      <c r="FW16"/>
      <c r="FX16"/>
      <c r="FY16"/>
      <c r="FZ16"/>
      <c r="GA16"/>
      <c r="GB16"/>
      <c r="GC16"/>
      <c r="GD16"/>
      <c r="GE16"/>
      <c r="GF16"/>
      <c r="GG16"/>
      <c r="GH16"/>
      <c r="GI16"/>
      <c r="GJ16"/>
      <c r="GK16"/>
      <c r="GL16"/>
      <c r="GM16"/>
      <c r="GN16"/>
      <c r="GO16"/>
      <c r="GP16"/>
      <c r="GQ16"/>
      <c r="GR16"/>
      <c r="GS16"/>
      <c r="GT16"/>
      <c r="GU16"/>
      <c r="GV16"/>
      <c r="GW16"/>
      <c r="GX16"/>
      <c r="GY16"/>
      <c r="GZ16"/>
      <c r="HA16"/>
      <c r="HB16"/>
      <c r="HC16"/>
      <c r="HD16"/>
      <c r="HE16"/>
      <c r="HF16"/>
      <c r="HG16"/>
      <c r="HH16"/>
      <c r="HI16"/>
      <c r="HJ16"/>
      <c r="HK16"/>
      <c r="HL16"/>
      <c r="HM16"/>
      <c r="HN16"/>
      <c r="HO16"/>
      <c r="HP16"/>
      <c r="HQ16"/>
      <c r="HR16"/>
      <c r="HS16"/>
      <c r="HT16"/>
      <c r="HU16"/>
      <c r="HV16"/>
      <c r="HW16"/>
      <c r="HX16"/>
      <c r="HY16"/>
      <c r="HZ16"/>
      <c r="IA16"/>
      <c r="IB16"/>
      <c r="IC16"/>
      <c r="ID16"/>
      <c r="IE16"/>
      <c r="IF16"/>
      <c r="IG16"/>
      <c r="IH16"/>
      <c r="II16"/>
      <c r="IJ16"/>
      <c r="IK16"/>
      <c r="IL16"/>
      <c r="IM16"/>
      <c r="IN16"/>
      <c r="IO16"/>
      <c r="IP16"/>
      <c r="IQ16"/>
      <c r="IR16"/>
      <c r="IS16"/>
      <c r="IT16"/>
      <c r="IU16"/>
      <c r="IV16"/>
    </row>
    <row r="17" spans="1:256" ht="15" customHeight="1">
      <c r="A17" s="497" t="s">
        <v>130</v>
      </c>
      <c r="B17" s="498"/>
      <c r="C17" s="499"/>
      <c r="D17" s="55">
        <v>326</v>
      </c>
      <c r="E17" s="89"/>
      <c r="H17" s="98"/>
      <c r="L17" s="42">
        <v>146</v>
      </c>
      <c r="M17" s="42">
        <v>136</v>
      </c>
      <c r="N17" s="42">
        <v>115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  <c r="FI17"/>
      <c r="FJ17"/>
      <c r="FK17"/>
      <c r="FL17"/>
      <c r="FM17"/>
      <c r="FN17"/>
      <c r="FO17"/>
      <c r="FP17"/>
      <c r="FQ17"/>
      <c r="FR17"/>
      <c r="FS17"/>
      <c r="FT17"/>
      <c r="FU17"/>
      <c r="FV17"/>
      <c r="FW17"/>
      <c r="FX17"/>
      <c r="FY17"/>
      <c r="FZ17"/>
      <c r="GA17"/>
      <c r="GB17"/>
      <c r="GC17"/>
      <c r="GD17"/>
      <c r="GE17"/>
      <c r="GF17"/>
      <c r="GG17"/>
      <c r="GH17"/>
      <c r="GI17"/>
      <c r="GJ17"/>
      <c r="GK17"/>
      <c r="GL17"/>
      <c r="GM17"/>
      <c r="GN17"/>
      <c r="GO17"/>
      <c r="GP17"/>
      <c r="GQ17"/>
      <c r="GR17"/>
      <c r="GS17"/>
      <c r="GT17"/>
      <c r="GU17"/>
      <c r="GV17"/>
      <c r="GW17"/>
      <c r="GX17"/>
      <c r="GY17"/>
      <c r="GZ17"/>
      <c r="HA17"/>
      <c r="HB17"/>
      <c r="HC17"/>
      <c r="HD17"/>
      <c r="HE17"/>
      <c r="HF17"/>
      <c r="HG17"/>
      <c r="HH17"/>
      <c r="HI17"/>
      <c r="HJ17"/>
      <c r="HK17"/>
      <c r="HL17"/>
      <c r="HM17"/>
      <c r="HN17"/>
      <c r="HO17"/>
      <c r="HP17"/>
      <c r="HQ17"/>
      <c r="HR17"/>
      <c r="HS17"/>
      <c r="HT17"/>
      <c r="HU17"/>
      <c r="HV17"/>
      <c r="HW17"/>
      <c r="HX17"/>
      <c r="HY17"/>
      <c r="HZ17"/>
      <c r="IA17"/>
      <c r="IB17"/>
      <c r="IC17"/>
      <c r="ID17"/>
      <c r="IE17"/>
      <c r="IF17"/>
      <c r="IG17"/>
      <c r="IH17"/>
      <c r="II17"/>
      <c r="IJ17"/>
      <c r="IK17"/>
      <c r="IL17"/>
      <c r="IM17"/>
      <c r="IN17"/>
      <c r="IO17"/>
      <c r="IP17"/>
      <c r="IQ17"/>
      <c r="IR17"/>
      <c r="IS17"/>
      <c r="IT17"/>
      <c r="IU17"/>
      <c r="IV17"/>
    </row>
    <row r="18" spans="1:256" ht="4.5" customHeight="1">
      <c r="A18" s="103"/>
      <c r="B18" s="200"/>
      <c r="C18" s="89"/>
      <c r="D18" s="89"/>
      <c r="E18" s="89"/>
      <c r="F18" s="89"/>
      <c r="G18" s="89"/>
      <c r="H18" s="98"/>
      <c r="I18" s="105"/>
      <c r="J18" s="105"/>
      <c r="K18" s="105"/>
      <c r="L18" s="106"/>
      <c r="M18" s="91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  <c r="FH18"/>
      <c r="FI18"/>
      <c r="FJ18"/>
      <c r="FK18"/>
      <c r="FL18"/>
      <c r="FM18"/>
      <c r="FN18"/>
      <c r="FO18"/>
      <c r="FP18"/>
      <c r="FQ18"/>
      <c r="FR18"/>
      <c r="FS18"/>
      <c r="FT18"/>
      <c r="FU18"/>
      <c r="FV18"/>
      <c r="FW18"/>
      <c r="FX18"/>
      <c r="FY18"/>
      <c r="FZ18"/>
      <c r="GA18"/>
      <c r="GB18"/>
      <c r="GC18"/>
      <c r="GD18"/>
      <c r="GE18"/>
      <c r="GF18"/>
      <c r="GG18"/>
      <c r="GH18"/>
      <c r="GI18"/>
      <c r="GJ18"/>
      <c r="GK18"/>
      <c r="GL18"/>
      <c r="GM18"/>
      <c r="GN18"/>
      <c r="GO18"/>
      <c r="GP18"/>
      <c r="GQ18"/>
      <c r="GR18"/>
      <c r="GS18"/>
      <c r="GT18"/>
      <c r="GU18"/>
      <c r="GV18"/>
      <c r="GW18"/>
      <c r="GX18"/>
      <c r="GY18"/>
      <c r="GZ18"/>
      <c r="HA18"/>
      <c r="HB18"/>
      <c r="HC18"/>
      <c r="HD18"/>
      <c r="HE18"/>
      <c r="HF18"/>
      <c r="HG18"/>
      <c r="HH18"/>
      <c r="HI18"/>
      <c r="HJ18"/>
      <c r="HK18"/>
      <c r="HL18"/>
      <c r="HM18"/>
      <c r="HN18"/>
      <c r="HO18"/>
      <c r="HP18"/>
      <c r="HQ18"/>
      <c r="HR18"/>
      <c r="HS18"/>
      <c r="HT18"/>
      <c r="HU18"/>
      <c r="HV18"/>
      <c r="HW18"/>
      <c r="HX18"/>
      <c r="HY18"/>
      <c r="HZ18"/>
      <c r="IA18"/>
      <c r="IB18"/>
      <c r="IC18"/>
      <c r="ID18"/>
      <c r="IE18"/>
      <c r="IF18"/>
      <c r="IG18"/>
      <c r="IH18"/>
      <c r="II18"/>
      <c r="IJ18"/>
      <c r="IK18"/>
      <c r="IL18"/>
      <c r="IM18"/>
      <c r="IN18"/>
      <c r="IO18"/>
      <c r="IP18"/>
      <c r="IQ18"/>
      <c r="IR18"/>
      <c r="IS18"/>
      <c r="IT18"/>
      <c r="IU18"/>
      <c r="IV18"/>
    </row>
    <row r="19" spans="1:256" ht="15" customHeight="1">
      <c r="A19" s="107" t="s">
        <v>134</v>
      </c>
      <c r="B19" s="107"/>
      <c r="C19" s="110" t="s">
        <v>149</v>
      </c>
      <c r="D19" s="110"/>
      <c r="E19" s="110"/>
      <c r="F19" s="111"/>
      <c r="G19" s="111"/>
      <c r="H19" s="111"/>
      <c r="I19" s="111"/>
      <c r="J19" s="111"/>
      <c r="K19" s="111"/>
      <c r="L19" s="111"/>
      <c r="M19" s="91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  <c r="EZ19"/>
      <c r="FA19"/>
      <c r="FB19"/>
      <c r="FC19"/>
      <c r="FD19"/>
      <c r="FE19"/>
      <c r="FF19"/>
      <c r="FG19"/>
      <c r="FH19"/>
      <c r="FI19"/>
      <c r="FJ19"/>
      <c r="FK19"/>
      <c r="FL19"/>
      <c r="FM19"/>
      <c r="FN19"/>
      <c r="FO19"/>
      <c r="FP19"/>
      <c r="FQ19"/>
      <c r="FR19"/>
      <c r="FS19"/>
      <c r="FT19"/>
      <c r="FU19"/>
      <c r="FV19"/>
      <c r="FW19"/>
      <c r="FX19"/>
      <c r="FY19"/>
      <c r="FZ19"/>
      <c r="GA19"/>
      <c r="GB19"/>
      <c r="GC19"/>
      <c r="GD19"/>
      <c r="GE19"/>
      <c r="GF19"/>
      <c r="GG19"/>
      <c r="GH19"/>
      <c r="GI19"/>
      <c r="GJ19"/>
      <c r="GK19"/>
      <c r="GL19"/>
      <c r="GM19"/>
      <c r="GN19"/>
      <c r="GO19"/>
      <c r="GP19"/>
      <c r="GQ19"/>
      <c r="GR19"/>
      <c r="GS19"/>
      <c r="GT19"/>
      <c r="GU19"/>
      <c r="GV19"/>
      <c r="GW19"/>
      <c r="GX19"/>
      <c r="GY19"/>
      <c r="GZ19"/>
      <c r="HA19"/>
      <c r="HB19"/>
      <c r="HC19"/>
      <c r="HD19"/>
      <c r="HE19"/>
      <c r="HF19"/>
      <c r="HG19"/>
      <c r="HH19"/>
      <c r="HI19"/>
      <c r="HJ19"/>
      <c r="HK19"/>
      <c r="HL19"/>
      <c r="HM19"/>
      <c r="HN19"/>
      <c r="HO19"/>
      <c r="HP19"/>
      <c r="HQ19"/>
      <c r="HR19"/>
      <c r="HS19"/>
      <c r="HT19"/>
      <c r="HU19"/>
      <c r="HV19"/>
      <c r="HW19"/>
      <c r="HX19"/>
      <c r="HY19"/>
      <c r="HZ19"/>
      <c r="IA19"/>
      <c r="IB19"/>
      <c r="IC19"/>
      <c r="ID19"/>
      <c r="IE19"/>
      <c r="IF19"/>
      <c r="IG19"/>
      <c r="IH19"/>
      <c r="II19"/>
      <c r="IJ19"/>
      <c r="IK19"/>
      <c r="IL19"/>
      <c r="IM19"/>
      <c r="IN19"/>
      <c r="IO19"/>
      <c r="IP19"/>
      <c r="IQ19"/>
      <c r="IR19"/>
      <c r="IS19"/>
      <c r="IT19"/>
      <c r="IU19"/>
      <c r="IV19"/>
    </row>
    <row r="20" spans="1:256" ht="26.25" customHeight="1">
      <c r="A20" s="112" t="s">
        <v>21</v>
      </c>
      <c r="B20" s="201" t="s">
        <v>52</v>
      </c>
      <c r="C20" s="492" t="s">
        <v>22</v>
      </c>
      <c r="D20" s="492"/>
      <c r="E20" s="492"/>
      <c r="F20" s="158" t="s">
        <v>23</v>
      </c>
      <c r="G20" s="158" t="s">
        <v>24</v>
      </c>
      <c r="H20" s="158" t="s">
        <v>55</v>
      </c>
      <c r="I20" s="158" t="s">
        <v>56</v>
      </c>
      <c r="J20" s="158" t="s">
        <v>132</v>
      </c>
      <c r="K20" s="158" t="s">
        <v>29</v>
      </c>
      <c r="L20" s="493" t="s">
        <v>31</v>
      </c>
      <c r="M20" s="493"/>
      <c r="N20" s="493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  <c r="FF20"/>
      <c r="FG20"/>
      <c r="FH20"/>
      <c r="FI20"/>
      <c r="FJ20"/>
      <c r="FK20"/>
      <c r="FL20"/>
      <c r="FM20"/>
      <c r="FN20"/>
      <c r="FO20"/>
      <c r="FP20"/>
      <c r="FQ20"/>
      <c r="FR20"/>
      <c r="FS20"/>
      <c r="FT20"/>
      <c r="FU20"/>
      <c r="FV20"/>
      <c r="FW20"/>
      <c r="FX20"/>
      <c r="FY20"/>
      <c r="FZ20"/>
      <c r="GA20"/>
      <c r="GB20"/>
      <c r="GC20"/>
      <c r="GD20"/>
      <c r="GE20"/>
      <c r="GF20"/>
      <c r="GG20"/>
      <c r="GH20"/>
      <c r="GI20"/>
      <c r="GJ20"/>
      <c r="GK20"/>
      <c r="GL20"/>
      <c r="GM20"/>
      <c r="GN20"/>
      <c r="GO20"/>
      <c r="GP20"/>
      <c r="GQ20"/>
      <c r="GR20"/>
      <c r="GS20"/>
      <c r="GT20"/>
      <c r="GU20"/>
      <c r="GV20"/>
      <c r="GW20"/>
      <c r="GX20"/>
      <c r="GY20"/>
      <c r="GZ20"/>
      <c r="HA20"/>
      <c r="HB20"/>
      <c r="HC20"/>
      <c r="HD20"/>
      <c r="HE20"/>
      <c r="HF20"/>
      <c r="HG20"/>
      <c r="HH20"/>
      <c r="HI20"/>
      <c r="HJ20"/>
      <c r="HK20"/>
      <c r="HL20"/>
      <c r="HM20"/>
      <c r="HN20"/>
      <c r="HO20"/>
      <c r="HP20"/>
      <c r="HQ20"/>
      <c r="HR20"/>
      <c r="HS20"/>
      <c r="HT20"/>
      <c r="HU20"/>
      <c r="HV20"/>
      <c r="HW20"/>
      <c r="HX20"/>
      <c r="HY20"/>
      <c r="HZ20"/>
      <c r="IA20"/>
      <c r="IB20"/>
      <c r="IC20"/>
      <c r="ID20"/>
      <c r="IE20"/>
      <c r="IF20"/>
      <c r="IG20"/>
      <c r="IH20"/>
      <c r="II20"/>
      <c r="IJ20"/>
      <c r="IK20"/>
      <c r="IL20"/>
      <c r="IM20"/>
      <c r="IN20"/>
      <c r="IO20"/>
      <c r="IP20"/>
      <c r="IQ20"/>
      <c r="IR20"/>
      <c r="IS20"/>
      <c r="IT20"/>
      <c r="IU20"/>
      <c r="IV20"/>
    </row>
    <row r="21" spans="1:256" ht="15" customHeight="1">
      <c r="A21" s="491">
        <v>1</v>
      </c>
      <c r="B21" s="202">
        <v>1</v>
      </c>
      <c r="C21" s="126" t="s">
        <v>370</v>
      </c>
      <c r="D21" s="127"/>
      <c r="E21" s="127"/>
      <c r="F21" s="128">
        <v>2010</v>
      </c>
      <c r="G21" s="129" t="s">
        <v>78</v>
      </c>
      <c r="H21" s="160">
        <v>69.3</v>
      </c>
      <c r="I21" s="120">
        <f>J21</f>
        <v>12</v>
      </c>
      <c r="J21" s="120">
        <v>12</v>
      </c>
      <c r="K21" s="135" t="s">
        <v>521</v>
      </c>
      <c r="L21" s="132" t="s">
        <v>240</v>
      </c>
      <c r="M21" s="124"/>
      <c r="N21" s="162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  <c r="EF21"/>
      <c r="EG21"/>
      <c r="EH21"/>
      <c r="EI21"/>
      <c r="EJ21"/>
      <c r="EK21"/>
      <c r="EL21"/>
      <c r="EM21"/>
      <c r="EN21"/>
      <c r="EO21"/>
      <c r="EP21"/>
      <c r="EQ21"/>
      <c r="ER21"/>
      <c r="ES21"/>
      <c r="ET21"/>
      <c r="EU21"/>
      <c r="EV21"/>
      <c r="EW21"/>
      <c r="EX21"/>
      <c r="EY21"/>
      <c r="EZ21"/>
      <c r="FA21"/>
      <c r="FB21"/>
      <c r="FC21"/>
      <c r="FD21"/>
      <c r="FE21"/>
      <c r="FF21"/>
      <c r="FG21"/>
      <c r="FH21"/>
      <c r="FI21"/>
      <c r="FJ21"/>
      <c r="FK21"/>
      <c r="FL21"/>
      <c r="FM21"/>
      <c r="FN21"/>
      <c r="FO21"/>
      <c r="FP21"/>
      <c r="FQ21"/>
      <c r="FR21"/>
      <c r="FS21"/>
      <c r="FT21"/>
      <c r="FU21"/>
      <c r="FV21"/>
      <c r="FW21"/>
      <c r="FX21"/>
      <c r="FY21"/>
      <c r="FZ21"/>
      <c r="GA21"/>
      <c r="GB21"/>
      <c r="GC21"/>
      <c r="GD21"/>
      <c r="GE21"/>
      <c r="GF21"/>
      <c r="GG21"/>
      <c r="GH21"/>
      <c r="GI21"/>
      <c r="GJ21"/>
      <c r="GK21"/>
      <c r="GL21"/>
      <c r="GM21"/>
      <c r="GN21"/>
      <c r="GO21"/>
      <c r="GP21"/>
      <c r="GQ21"/>
      <c r="GR21"/>
      <c r="GS21"/>
      <c r="GT21"/>
      <c r="GU21"/>
      <c r="GV21"/>
      <c r="GW21"/>
      <c r="GX21"/>
      <c r="GY21"/>
      <c r="GZ21"/>
      <c r="HA21"/>
      <c r="HB21"/>
      <c r="HC21"/>
      <c r="HD21"/>
      <c r="HE21"/>
      <c r="HF21"/>
      <c r="HG21"/>
      <c r="HH21"/>
      <c r="HI21"/>
      <c r="HJ21"/>
      <c r="HK21"/>
      <c r="HL21"/>
      <c r="HM21"/>
      <c r="HN21"/>
      <c r="HO21"/>
      <c r="HP21"/>
      <c r="HQ21"/>
      <c r="HR21"/>
      <c r="HS21"/>
      <c r="HT21"/>
      <c r="HU21"/>
      <c r="HV21"/>
      <c r="HW21"/>
      <c r="HX21"/>
      <c r="HY21"/>
      <c r="HZ21"/>
      <c r="IA21"/>
      <c r="IB21"/>
      <c r="IC21"/>
      <c r="ID21"/>
      <c r="IE21"/>
      <c r="IF21"/>
      <c r="IG21"/>
      <c r="IH21"/>
      <c r="II21"/>
      <c r="IJ21"/>
      <c r="IK21"/>
      <c r="IL21"/>
      <c r="IM21"/>
      <c r="IN21"/>
      <c r="IO21"/>
      <c r="IP21"/>
      <c r="IQ21"/>
      <c r="IR21"/>
      <c r="IS21"/>
      <c r="IT21"/>
      <c r="IU21"/>
      <c r="IV21"/>
    </row>
    <row r="22" spans="1:256" ht="15" customHeight="1">
      <c r="A22" s="491"/>
      <c r="B22" s="203">
        <v>2</v>
      </c>
      <c r="C22" s="116" t="s">
        <v>329</v>
      </c>
      <c r="D22" s="117"/>
      <c r="E22" s="117"/>
      <c r="F22" s="118">
        <v>2007</v>
      </c>
      <c r="G22" s="119" t="s">
        <v>18</v>
      </c>
      <c r="H22" s="204">
        <v>57.44</v>
      </c>
      <c r="I22" s="118">
        <f>J22-J21</f>
        <v>26</v>
      </c>
      <c r="J22" s="118">
        <v>38</v>
      </c>
      <c r="K22" s="131" t="s">
        <v>521</v>
      </c>
      <c r="L22" s="123" t="s">
        <v>240</v>
      </c>
      <c r="M22" s="124"/>
      <c r="N22" s="16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  <c r="DA22"/>
      <c r="DB22"/>
      <c r="DC22"/>
      <c r="DD22"/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  <c r="DY22"/>
      <c r="DZ22"/>
      <c r="EA22"/>
      <c r="EB22"/>
      <c r="EC22"/>
      <c r="ED22"/>
      <c r="EE22"/>
      <c r="EF22"/>
      <c r="EG22"/>
      <c r="EH22"/>
      <c r="EI22"/>
      <c r="EJ22"/>
      <c r="EK22"/>
      <c r="EL22"/>
      <c r="EM22"/>
      <c r="EN22"/>
      <c r="EO22"/>
      <c r="EP22"/>
      <c r="EQ22"/>
      <c r="ER22"/>
      <c r="ES22"/>
      <c r="ET22"/>
      <c r="EU22"/>
      <c r="EV22"/>
      <c r="EW22"/>
      <c r="EX22"/>
      <c r="EY22"/>
      <c r="EZ22"/>
      <c r="FA22"/>
      <c r="FB22"/>
      <c r="FC22"/>
      <c r="FD22"/>
      <c r="FE22"/>
      <c r="FF22"/>
      <c r="FG22"/>
      <c r="FH22"/>
      <c r="FI22"/>
      <c r="FJ22"/>
      <c r="FK22"/>
      <c r="FL22"/>
      <c r="FM22"/>
      <c r="FN22"/>
      <c r="FO22"/>
      <c r="FP22"/>
      <c r="FQ22"/>
      <c r="FR22"/>
      <c r="FS22"/>
      <c r="FT22"/>
      <c r="FU22"/>
      <c r="FV22"/>
      <c r="FW22"/>
      <c r="FX22"/>
      <c r="FY22"/>
      <c r="FZ22"/>
      <c r="GA22"/>
      <c r="GB22"/>
      <c r="GC22"/>
      <c r="GD22"/>
      <c r="GE22"/>
      <c r="GF22"/>
      <c r="GG22"/>
      <c r="GH22"/>
      <c r="GI22"/>
      <c r="GJ22"/>
      <c r="GK22"/>
      <c r="GL22"/>
      <c r="GM22"/>
      <c r="GN22"/>
      <c r="GO22"/>
      <c r="GP22"/>
      <c r="GQ22"/>
      <c r="GR22"/>
      <c r="GS22"/>
      <c r="GT22"/>
      <c r="GU22"/>
      <c r="GV22"/>
      <c r="GW22"/>
      <c r="GX22"/>
      <c r="GY22"/>
      <c r="GZ22"/>
      <c r="HA22"/>
      <c r="HB22"/>
      <c r="HC22"/>
      <c r="HD22"/>
      <c r="HE22"/>
      <c r="HF22"/>
      <c r="HG22"/>
      <c r="HH22"/>
      <c r="HI22"/>
      <c r="HJ22"/>
      <c r="HK22"/>
      <c r="HL22"/>
      <c r="HM22"/>
      <c r="HN22"/>
      <c r="HO22"/>
      <c r="HP22"/>
      <c r="HQ22"/>
      <c r="HR22"/>
      <c r="HS22"/>
      <c r="HT22"/>
      <c r="HU22"/>
      <c r="HV22"/>
      <c r="HW22"/>
      <c r="HX22"/>
      <c r="HY22"/>
      <c r="HZ22"/>
      <c r="IA22"/>
      <c r="IB22"/>
      <c r="IC22"/>
      <c r="ID22"/>
      <c r="IE22"/>
      <c r="IF22"/>
      <c r="IG22"/>
      <c r="IH22"/>
      <c r="II22"/>
      <c r="IJ22"/>
      <c r="IK22"/>
      <c r="IL22"/>
      <c r="IM22"/>
      <c r="IN22"/>
      <c r="IO22"/>
      <c r="IP22"/>
      <c r="IQ22"/>
      <c r="IR22"/>
      <c r="IS22"/>
      <c r="IT22"/>
      <c r="IU22"/>
      <c r="IV22"/>
    </row>
    <row r="23" spans="1:256" ht="15" customHeight="1">
      <c r="A23" s="491"/>
      <c r="B23" s="203">
        <v>3</v>
      </c>
      <c r="C23" s="126" t="s">
        <v>340</v>
      </c>
      <c r="D23" s="127"/>
      <c r="E23" s="127"/>
      <c r="F23" s="128">
        <v>2004</v>
      </c>
      <c r="G23" s="129" t="s">
        <v>17</v>
      </c>
      <c r="H23" s="160">
        <v>58.66</v>
      </c>
      <c r="I23" s="133">
        <f>J23-J22</f>
        <v>28</v>
      </c>
      <c r="J23" s="133">
        <v>66</v>
      </c>
      <c r="K23" s="122" t="s">
        <v>521</v>
      </c>
      <c r="L23" s="136" t="s">
        <v>240</v>
      </c>
      <c r="M23" s="124"/>
      <c r="N23" s="162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  <c r="CG23"/>
      <c r="CH23"/>
      <c r="CI23"/>
      <c r="CJ23"/>
      <c r="CK23"/>
      <c r="CL23"/>
      <c r="CM23"/>
      <c r="CN23"/>
      <c r="CO23"/>
      <c r="CP23"/>
      <c r="CQ23"/>
      <c r="CR23"/>
      <c r="CS23"/>
      <c r="CT23"/>
      <c r="CU23"/>
      <c r="CV23"/>
      <c r="CW23"/>
      <c r="CX23"/>
      <c r="CY23"/>
      <c r="CZ23"/>
      <c r="DA23"/>
      <c r="DB23"/>
      <c r="DC23"/>
      <c r="DD23"/>
      <c r="DE23"/>
      <c r="DF23"/>
      <c r="DG23"/>
      <c r="DH23"/>
      <c r="DI23"/>
      <c r="DJ23"/>
      <c r="DK23"/>
      <c r="DL23"/>
      <c r="DM23"/>
      <c r="DN23"/>
      <c r="DO23"/>
      <c r="DP23"/>
      <c r="DQ23"/>
      <c r="DR23"/>
      <c r="DS23"/>
      <c r="DT23"/>
      <c r="DU23"/>
      <c r="DV23"/>
      <c r="DW23"/>
      <c r="DX23"/>
      <c r="DY23"/>
      <c r="DZ23"/>
      <c r="EA23"/>
      <c r="EB23"/>
      <c r="EC23"/>
      <c r="ED23"/>
      <c r="EE23"/>
      <c r="EF23"/>
      <c r="EG23"/>
      <c r="EH23"/>
      <c r="EI23"/>
      <c r="EJ23"/>
      <c r="EK23"/>
      <c r="EL23"/>
      <c r="EM23"/>
      <c r="EN23"/>
      <c r="EO23"/>
      <c r="EP23"/>
      <c r="EQ23"/>
      <c r="ER23"/>
      <c r="ES23"/>
      <c r="ET23"/>
      <c r="EU23"/>
      <c r="EV23"/>
      <c r="EW23"/>
      <c r="EX23"/>
      <c r="EY23"/>
      <c r="EZ23"/>
      <c r="FA23"/>
      <c r="FB23"/>
      <c r="FC23"/>
      <c r="FD23"/>
      <c r="FE23"/>
      <c r="FF23"/>
      <c r="FG23"/>
      <c r="FH23"/>
      <c r="FI23"/>
      <c r="FJ23"/>
      <c r="FK23"/>
      <c r="FL23"/>
      <c r="FM23"/>
      <c r="FN23"/>
      <c r="FO23"/>
      <c r="FP23"/>
      <c r="FQ23"/>
      <c r="FR23"/>
      <c r="FS23"/>
      <c r="FT23"/>
      <c r="FU23"/>
      <c r="FV23"/>
      <c r="FW23"/>
      <c r="FX23"/>
      <c r="FY23"/>
      <c r="FZ23"/>
      <c r="GA23"/>
      <c r="GB23"/>
      <c r="GC23"/>
      <c r="GD23"/>
      <c r="GE23"/>
      <c r="GF23"/>
      <c r="GG23"/>
      <c r="GH23"/>
      <c r="GI23"/>
      <c r="GJ23"/>
      <c r="GK23"/>
      <c r="GL23"/>
      <c r="GM23"/>
      <c r="GN23"/>
      <c r="GO23"/>
      <c r="GP23"/>
      <c r="GQ23"/>
      <c r="GR23"/>
      <c r="GS23"/>
      <c r="GT23"/>
      <c r="GU23"/>
      <c r="GV23"/>
      <c r="GW23"/>
      <c r="GX23"/>
      <c r="GY23"/>
      <c r="GZ23"/>
      <c r="HA23"/>
      <c r="HB23"/>
      <c r="HC23"/>
      <c r="HD23"/>
      <c r="HE23"/>
      <c r="HF23"/>
      <c r="HG23"/>
      <c r="HH23"/>
      <c r="HI23"/>
      <c r="HJ23"/>
      <c r="HK23"/>
      <c r="HL23"/>
      <c r="HM23"/>
      <c r="HN23"/>
      <c r="HO23"/>
      <c r="HP23"/>
      <c r="HQ23"/>
      <c r="HR23"/>
      <c r="HS23"/>
      <c r="HT23"/>
      <c r="HU23"/>
      <c r="HV23"/>
      <c r="HW23"/>
      <c r="HX23"/>
      <c r="HY23"/>
      <c r="HZ23"/>
      <c r="IA23"/>
      <c r="IB23"/>
      <c r="IC23"/>
      <c r="ID23"/>
      <c r="IE23"/>
      <c r="IF23"/>
      <c r="IG23"/>
      <c r="IH23"/>
      <c r="II23"/>
      <c r="IJ23"/>
      <c r="IK23"/>
      <c r="IL23"/>
      <c r="IM23"/>
      <c r="IN23"/>
      <c r="IO23"/>
      <c r="IP23"/>
      <c r="IQ23"/>
      <c r="IR23"/>
      <c r="IS23"/>
      <c r="IT23"/>
      <c r="IU23"/>
      <c r="IV23"/>
    </row>
    <row r="24" spans="1:256" ht="15" customHeight="1">
      <c r="A24" s="491"/>
      <c r="B24" s="205">
        <v>4</v>
      </c>
      <c r="C24" s="138" t="s">
        <v>371</v>
      </c>
      <c r="D24" s="139"/>
      <c r="E24" s="140"/>
      <c r="F24" s="141">
        <v>1999</v>
      </c>
      <c r="G24" s="142" t="s">
        <v>206</v>
      </c>
      <c r="H24" s="206">
        <v>82.95</v>
      </c>
      <c r="I24" s="144">
        <f>J24-J23</f>
        <v>29</v>
      </c>
      <c r="J24" s="144">
        <v>95</v>
      </c>
      <c r="K24" s="146" t="s">
        <v>521</v>
      </c>
      <c r="L24" s="147" t="s">
        <v>372</v>
      </c>
      <c r="M24" s="148"/>
      <c r="N24" s="171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  <c r="ER24"/>
      <c r="ES24"/>
      <c r="ET24"/>
      <c r="EU24"/>
      <c r="EV24"/>
      <c r="EW24"/>
      <c r="EX24"/>
      <c r="EY24"/>
      <c r="EZ24"/>
      <c r="FA24"/>
      <c r="FB24"/>
      <c r="FC24"/>
      <c r="FD24"/>
      <c r="FE24"/>
      <c r="FF24"/>
      <c r="FG24"/>
      <c r="FH24"/>
      <c r="FI24"/>
      <c r="FJ24"/>
      <c r="FK24"/>
      <c r="FL24"/>
      <c r="FM24"/>
      <c r="FN24"/>
      <c r="FO24"/>
      <c r="FP24"/>
      <c r="FQ24"/>
      <c r="FR24"/>
      <c r="FS24"/>
      <c r="FT24"/>
      <c r="FU24"/>
      <c r="FV24"/>
      <c r="FW24"/>
      <c r="FX24"/>
      <c r="FY24"/>
      <c r="FZ24"/>
      <c r="GA24"/>
      <c r="GB24"/>
      <c r="GC24"/>
      <c r="GD24"/>
      <c r="GE24"/>
      <c r="GF24"/>
      <c r="GG24"/>
      <c r="GH24"/>
      <c r="GI24"/>
      <c r="GJ24"/>
      <c r="GK24"/>
      <c r="GL24"/>
      <c r="GM24"/>
      <c r="GN24"/>
      <c r="GO24"/>
      <c r="GP24"/>
      <c r="GQ24"/>
      <c r="GR24"/>
      <c r="GS24"/>
      <c r="GT24"/>
      <c r="GU24"/>
      <c r="GV24"/>
      <c r="GW24"/>
      <c r="GX24"/>
      <c r="GY24"/>
      <c r="GZ24"/>
      <c r="HA24"/>
      <c r="HB24"/>
      <c r="HC24"/>
      <c r="HD24"/>
      <c r="HE24"/>
      <c r="HF24"/>
      <c r="HG24"/>
      <c r="HH24"/>
      <c r="HI24"/>
      <c r="HJ24"/>
      <c r="HK24"/>
      <c r="HL24"/>
      <c r="HM24"/>
      <c r="HN24"/>
      <c r="HO24"/>
      <c r="HP24"/>
      <c r="HQ24"/>
      <c r="HR24"/>
      <c r="HS24"/>
      <c r="HT24"/>
      <c r="HU24"/>
      <c r="HV24"/>
      <c r="HW24"/>
      <c r="HX24"/>
      <c r="HY24"/>
      <c r="HZ24"/>
      <c r="IA24"/>
      <c r="IB24"/>
      <c r="IC24"/>
      <c r="ID24"/>
      <c r="IE24"/>
      <c r="IF24"/>
      <c r="IG24"/>
      <c r="IH24"/>
      <c r="II24"/>
      <c r="IJ24"/>
      <c r="IK24"/>
      <c r="IL24"/>
      <c r="IM24"/>
      <c r="IN24"/>
      <c r="IO24"/>
      <c r="IP24"/>
      <c r="IQ24"/>
      <c r="IR24"/>
      <c r="IS24"/>
      <c r="IT24"/>
      <c r="IU24"/>
      <c r="IV24"/>
    </row>
    <row r="25" spans="1:256" ht="18" customHeight="1">
      <c r="C25" s="150"/>
      <c r="D25" s="150"/>
      <c r="E25" s="150"/>
      <c r="F25" s="151"/>
      <c r="G25" s="152" t="s">
        <v>133</v>
      </c>
      <c r="H25" s="153">
        <f>H21+H22+H23+H24</f>
        <v>268.34999999999997</v>
      </c>
      <c r="I25" s="111"/>
      <c r="J25" s="172">
        <f>J24</f>
        <v>95</v>
      </c>
      <c r="K25" s="155"/>
      <c r="L25" s="207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  <c r="DS25"/>
      <c r="DT25"/>
      <c r="DU25"/>
      <c r="DV25"/>
      <c r="DW25"/>
      <c r="DX25"/>
      <c r="DY25"/>
      <c r="DZ25"/>
      <c r="EA25"/>
      <c r="EB25"/>
      <c r="EC25"/>
      <c r="ED25"/>
      <c r="EE25"/>
      <c r="EF25"/>
      <c r="EG25"/>
      <c r="EH25"/>
      <c r="EI25"/>
      <c r="EJ25"/>
      <c r="EK25"/>
      <c r="EL25"/>
      <c r="EM25"/>
      <c r="EN25"/>
      <c r="EO25"/>
      <c r="EP25"/>
      <c r="EQ25"/>
      <c r="ER25"/>
      <c r="ES25"/>
      <c r="ET25"/>
      <c r="EU25"/>
      <c r="EV25"/>
      <c r="EW25"/>
      <c r="EX25"/>
      <c r="EY25"/>
      <c r="EZ25"/>
      <c r="FA25"/>
      <c r="FB25"/>
      <c r="FC25"/>
      <c r="FD25"/>
      <c r="FE25"/>
      <c r="FF25"/>
      <c r="FG25"/>
      <c r="FH25"/>
      <c r="FI25"/>
      <c r="FJ25"/>
      <c r="FK25"/>
      <c r="FL25"/>
      <c r="FM25"/>
      <c r="FN25"/>
      <c r="FO25"/>
      <c r="FP25"/>
      <c r="FQ25"/>
      <c r="FR25"/>
      <c r="FS25"/>
      <c r="FT25"/>
      <c r="FU25"/>
      <c r="FV25"/>
      <c r="FW25"/>
      <c r="FX25"/>
      <c r="FY25"/>
      <c r="FZ25"/>
      <c r="GA25"/>
      <c r="GB25"/>
      <c r="GC25"/>
      <c r="GD25"/>
      <c r="GE25"/>
      <c r="GF25"/>
      <c r="GG25"/>
      <c r="GH25"/>
      <c r="GI25"/>
      <c r="GJ25"/>
      <c r="GK25"/>
      <c r="GL25"/>
      <c r="GM25"/>
      <c r="GN25"/>
      <c r="GO25"/>
      <c r="GP25"/>
      <c r="GQ25"/>
      <c r="GR25"/>
      <c r="GS25"/>
      <c r="GT25"/>
      <c r="GU25"/>
      <c r="GV25"/>
      <c r="GW25"/>
      <c r="GX25"/>
      <c r="GY25"/>
      <c r="GZ25"/>
      <c r="HA25"/>
      <c r="HB25"/>
      <c r="HC25"/>
      <c r="HD25"/>
      <c r="HE25"/>
      <c r="HF25"/>
      <c r="HG25"/>
      <c r="HH25"/>
      <c r="HI25"/>
      <c r="HJ25"/>
      <c r="HK25"/>
      <c r="HL25"/>
      <c r="HM25"/>
      <c r="HN25"/>
      <c r="HO25"/>
      <c r="HP25"/>
      <c r="HQ25"/>
      <c r="HR25"/>
      <c r="HS25"/>
      <c r="HT25"/>
      <c r="HU25"/>
      <c r="HV25"/>
      <c r="HW25"/>
      <c r="HX25"/>
      <c r="HY25"/>
      <c r="HZ25"/>
      <c r="IA25"/>
      <c r="IB25"/>
      <c r="IC25"/>
      <c r="ID25"/>
      <c r="IE25"/>
      <c r="IF25"/>
      <c r="IG25"/>
      <c r="IH25"/>
      <c r="II25"/>
      <c r="IJ25"/>
      <c r="IK25"/>
      <c r="IL25"/>
      <c r="IM25"/>
      <c r="IN25"/>
      <c r="IO25"/>
      <c r="IP25"/>
      <c r="IQ25"/>
      <c r="IR25"/>
      <c r="IS25"/>
      <c r="IT25"/>
      <c r="IU25"/>
      <c r="IV25"/>
    </row>
    <row r="26" spans="1:256" ht="15" customHeight="1">
      <c r="A26" s="107" t="s">
        <v>134</v>
      </c>
      <c r="B26" s="107"/>
      <c r="C26" s="110" t="s">
        <v>621</v>
      </c>
      <c r="D26" s="110"/>
      <c r="E26" s="110"/>
      <c r="F26" s="111"/>
      <c r="G26" s="111"/>
      <c r="H26" s="111"/>
      <c r="I26" s="111"/>
      <c r="J26" s="111"/>
      <c r="K26" s="111"/>
      <c r="L26" s="111"/>
      <c r="M26" s="91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  <c r="ET26"/>
      <c r="EU26"/>
      <c r="EV26"/>
      <c r="EW26"/>
      <c r="EX26"/>
      <c r="EY26"/>
      <c r="EZ26"/>
      <c r="FA26"/>
      <c r="FB26"/>
      <c r="FC26"/>
      <c r="FD26"/>
      <c r="FE26"/>
      <c r="FF26"/>
      <c r="FG26"/>
      <c r="FH26"/>
      <c r="FI26"/>
      <c r="FJ26"/>
      <c r="FK26"/>
      <c r="FL26"/>
      <c r="FM26"/>
      <c r="FN26"/>
      <c r="FO26"/>
      <c r="FP26"/>
      <c r="FQ26"/>
      <c r="FR26"/>
      <c r="FS26"/>
      <c r="FT26"/>
      <c r="FU26"/>
      <c r="FV26"/>
      <c r="FW26"/>
      <c r="FX26"/>
      <c r="FY26"/>
      <c r="FZ26"/>
      <c r="GA26"/>
      <c r="GB26"/>
      <c r="GC26"/>
      <c r="GD26"/>
      <c r="GE26"/>
      <c r="GF26"/>
      <c r="GG26"/>
      <c r="GH26"/>
      <c r="GI26"/>
      <c r="GJ26"/>
      <c r="GK26"/>
      <c r="GL26"/>
      <c r="GM26"/>
      <c r="GN26"/>
      <c r="GO26"/>
      <c r="GP26"/>
      <c r="GQ26"/>
      <c r="GR26"/>
      <c r="GS26"/>
      <c r="GT26"/>
      <c r="GU26"/>
      <c r="GV26"/>
      <c r="GW26"/>
      <c r="GX26"/>
      <c r="GY26"/>
      <c r="GZ26"/>
      <c r="HA26"/>
      <c r="HB26"/>
      <c r="HC26"/>
      <c r="HD26"/>
      <c r="HE26"/>
      <c r="HF26"/>
      <c r="HG26"/>
      <c r="HH26"/>
      <c r="HI26"/>
      <c r="HJ26"/>
      <c r="HK26"/>
      <c r="HL26"/>
      <c r="HM26"/>
      <c r="HN26"/>
      <c r="HO26"/>
      <c r="HP26"/>
      <c r="HQ26"/>
      <c r="HR26"/>
      <c r="HS26"/>
      <c r="HT26"/>
      <c r="HU26"/>
      <c r="HV26"/>
      <c r="HW26"/>
      <c r="HX26"/>
      <c r="HY26"/>
      <c r="HZ26"/>
      <c r="IA26"/>
      <c r="IB26"/>
      <c r="IC26"/>
      <c r="ID26"/>
      <c r="IE26"/>
      <c r="IF26"/>
      <c r="IG26"/>
      <c r="IH26"/>
      <c r="II26"/>
      <c r="IJ26"/>
      <c r="IK26"/>
      <c r="IL26"/>
      <c r="IM26"/>
      <c r="IN26"/>
      <c r="IO26"/>
      <c r="IP26"/>
      <c r="IQ26"/>
      <c r="IR26"/>
      <c r="IS26"/>
      <c r="IT26"/>
      <c r="IU26"/>
      <c r="IV26"/>
    </row>
    <row r="27" spans="1:256" ht="26.25" customHeight="1">
      <c r="A27" s="112" t="s">
        <v>21</v>
      </c>
      <c r="B27" s="201" t="s">
        <v>52</v>
      </c>
      <c r="C27" s="492" t="s">
        <v>22</v>
      </c>
      <c r="D27" s="492"/>
      <c r="E27" s="492"/>
      <c r="F27" s="158" t="s">
        <v>23</v>
      </c>
      <c r="G27" s="158" t="s">
        <v>24</v>
      </c>
      <c r="H27" s="158" t="s">
        <v>55</v>
      </c>
      <c r="I27" s="158" t="s">
        <v>56</v>
      </c>
      <c r="J27" s="158" t="s">
        <v>132</v>
      </c>
      <c r="K27" s="158" t="s">
        <v>29</v>
      </c>
      <c r="L27" s="493" t="s">
        <v>31</v>
      </c>
      <c r="M27" s="493"/>
      <c r="N27" s="493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  <c r="EQ27"/>
      <c r="ER27"/>
      <c r="ES27"/>
      <c r="ET27"/>
      <c r="EU27"/>
      <c r="EV27"/>
      <c r="EW27"/>
      <c r="EX27"/>
      <c r="EY27"/>
      <c r="EZ27"/>
      <c r="FA27"/>
      <c r="FB27"/>
      <c r="FC27"/>
      <c r="FD27"/>
      <c r="FE27"/>
      <c r="FF27"/>
      <c r="FG27"/>
      <c r="FH27"/>
      <c r="FI27"/>
      <c r="FJ27"/>
      <c r="FK27"/>
      <c r="FL27"/>
      <c r="FM27"/>
      <c r="FN27"/>
      <c r="FO27"/>
      <c r="FP27"/>
      <c r="FQ27"/>
      <c r="FR27"/>
      <c r="FS27"/>
      <c r="FT27"/>
      <c r="FU27"/>
      <c r="FV27"/>
      <c r="FW27"/>
      <c r="FX27"/>
      <c r="FY27"/>
      <c r="FZ27"/>
      <c r="GA27"/>
      <c r="GB27"/>
      <c r="GC27"/>
      <c r="GD27"/>
      <c r="GE27"/>
      <c r="GF27"/>
      <c r="GG27"/>
      <c r="GH27"/>
      <c r="GI27"/>
      <c r="GJ27"/>
      <c r="GK27"/>
      <c r="GL27"/>
      <c r="GM27"/>
      <c r="GN27"/>
      <c r="GO27"/>
      <c r="GP27"/>
      <c r="GQ27"/>
      <c r="GR27"/>
      <c r="GS27"/>
      <c r="GT27"/>
      <c r="GU27"/>
      <c r="GV27"/>
      <c r="GW27"/>
      <c r="GX27"/>
      <c r="GY27"/>
      <c r="GZ27"/>
      <c r="HA27"/>
      <c r="HB27"/>
      <c r="HC27"/>
      <c r="HD27"/>
      <c r="HE27"/>
      <c r="HF27"/>
      <c r="HG27"/>
      <c r="HH27"/>
      <c r="HI27"/>
      <c r="HJ27"/>
      <c r="HK27"/>
      <c r="HL27"/>
      <c r="HM27"/>
      <c r="HN27"/>
      <c r="HO27"/>
      <c r="HP27"/>
      <c r="HQ27"/>
      <c r="HR27"/>
      <c r="HS27"/>
      <c r="HT27"/>
      <c r="HU27"/>
      <c r="HV27"/>
      <c r="HW27"/>
      <c r="HX27"/>
      <c r="HY27"/>
      <c r="HZ27"/>
      <c r="IA27"/>
      <c r="IB27"/>
      <c r="IC27"/>
      <c r="ID27"/>
      <c r="IE27"/>
      <c r="IF27"/>
      <c r="IG27"/>
      <c r="IH27"/>
      <c r="II27"/>
      <c r="IJ27"/>
      <c r="IK27"/>
      <c r="IL27"/>
      <c r="IM27"/>
      <c r="IN27"/>
      <c r="IO27"/>
      <c r="IP27"/>
      <c r="IQ27"/>
      <c r="IR27"/>
      <c r="IS27"/>
      <c r="IT27"/>
      <c r="IU27"/>
      <c r="IV27"/>
    </row>
    <row r="28" spans="1:256" ht="15" customHeight="1">
      <c r="A28" s="491">
        <v>2</v>
      </c>
      <c r="B28" s="202">
        <v>1</v>
      </c>
      <c r="C28" s="126" t="s">
        <v>341</v>
      </c>
      <c r="D28" s="127"/>
      <c r="E28" s="127"/>
      <c r="F28" s="128">
        <v>2003</v>
      </c>
      <c r="G28" s="129" t="s">
        <v>18</v>
      </c>
      <c r="H28" s="160">
        <v>61.95</v>
      </c>
      <c r="I28" s="120">
        <f>J28</f>
        <v>16</v>
      </c>
      <c r="J28" s="120">
        <v>16</v>
      </c>
      <c r="K28" s="135" t="s">
        <v>521</v>
      </c>
      <c r="L28" s="132" t="s">
        <v>342</v>
      </c>
      <c r="M28" s="124"/>
      <c r="N28" s="162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  <c r="CG28"/>
      <c r="CH28"/>
      <c r="CI28"/>
      <c r="CJ28"/>
      <c r="CK28"/>
      <c r="CL28"/>
      <c r="CM28"/>
      <c r="CN28"/>
      <c r="CO28"/>
      <c r="CP28"/>
      <c r="CQ28"/>
      <c r="CR28"/>
      <c r="CS28"/>
      <c r="CT28"/>
      <c r="CU28"/>
      <c r="CV28"/>
      <c r="CW28"/>
      <c r="CX28"/>
      <c r="CY28"/>
      <c r="CZ28"/>
      <c r="DA28"/>
      <c r="DB28"/>
      <c r="DC28"/>
      <c r="DD28"/>
      <c r="DE28"/>
      <c r="DF28"/>
      <c r="DG28"/>
      <c r="DH28"/>
      <c r="DI28"/>
      <c r="DJ28"/>
      <c r="DK28"/>
      <c r="DL28"/>
      <c r="DM28"/>
      <c r="DN28"/>
      <c r="DO28"/>
      <c r="DP28"/>
      <c r="DQ28"/>
      <c r="DR28"/>
      <c r="DS28"/>
      <c r="DT28"/>
      <c r="DU28"/>
      <c r="DV28"/>
      <c r="DW28"/>
      <c r="DX28"/>
      <c r="DY28"/>
      <c r="DZ28"/>
      <c r="EA28"/>
      <c r="EB28"/>
      <c r="EC28"/>
      <c r="ED28"/>
      <c r="EE28"/>
      <c r="EF28"/>
      <c r="EG28"/>
      <c r="EH28"/>
      <c r="EI28"/>
      <c r="EJ28"/>
      <c r="EK28"/>
      <c r="EL28"/>
      <c r="EM28"/>
      <c r="EN28"/>
      <c r="EO28"/>
      <c r="EP28"/>
      <c r="EQ28"/>
      <c r="ER28"/>
      <c r="ES28"/>
      <c r="ET28"/>
      <c r="EU28"/>
      <c r="EV28"/>
      <c r="EW28"/>
      <c r="EX28"/>
      <c r="EY28"/>
      <c r="EZ28"/>
      <c r="FA28"/>
      <c r="FB28"/>
      <c r="FC28"/>
      <c r="FD28"/>
      <c r="FE28"/>
      <c r="FF28"/>
      <c r="FG28"/>
      <c r="FH28"/>
      <c r="FI28"/>
      <c r="FJ28"/>
      <c r="FK28"/>
      <c r="FL28"/>
      <c r="FM28"/>
      <c r="FN28"/>
      <c r="FO28"/>
      <c r="FP28"/>
      <c r="FQ28"/>
      <c r="FR28"/>
      <c r="FS28"/>
      <c r="FT28"/>
      <c r="FU28"/>
      <c r="FV28"/>
      <c r="FW28"/>
      <c r="FX28"/>
      <c r="FY28"/>
      <c r="FZ28"/>
      <c r="GA28"/>
      <c r="GB28"/>
      <c r="GC28"/>
      <c r="GD28"/>
      <c r="GE28"/>
      <c r="GF28"/>
      <c r="GG28"/>
      <c r="GH28"/>
      <c r="GI28"/>
      <c r="GJ28"/>
      <c r="GK28"/>
      <c r="GL28"/>
      <c r="GM28"/>
      <c r="GN28"/>
      <c r="GO28"/>
      <c r="GP28"/>
      <c r="GQ28"/>
      <c r="GR28"/>
      <c r="GS28"/>
      <c r="GT28"/>
      <c r="GU28"/>
      <c r="GV28"/>
      <c r="GW28"/>
      <c r="GX28"/>
      <c r="GY28"/>
      <c r="GZ28"/>
      <c r="HA28"/>
      <c r="HB28"/>
      <c r="HC28"/>
      <c r="HD28"/>
      <c r="HE28"/>
      <c r="HF28"/>
      <c r="HG28"/>
      <c r="HH28"/>
      <c r="HI28"/>
      <c r="HJ28"/>
      <c r="HK28"/>
      <c r="HL28"/>
      <c r="HM28"/>
      <c r="HN28"/>
      <c r="HO28"/>
      <c r="HP28"/>
      <c r="HQ28"/>
      <c r="HR28"/>
      <c r="HS28"/>
      <c r="HT28"/>
      <c r="HU28"/>
      <c r="HV28"/>
      <c r="HW28"/>
      <c r="HX28"/>
      <c r="HY28"/>
      <c r="HZ28"/>
      <c r="IA28"/>
      <c r="IB28"/>
      <c r="IC28"/>
      <c r="ID28"/>
      <c r="IE28"/>
      <c r="IF28"/>
      <c r="IG28"/>
      <c r="IH28"/>
      <c r="II28"/>
      <c r="IJ28"/>
      <c r="IK28"/>
      <c r="IL28"/>
      <c r="IM28"/>
      <c r="IN28"/>
      <c r="IO28"/>
      <c r="IP28"/>
      <c r="IQ28"/>
      <c r="IR28"/>
      <c r="IS28"/>
      <c r="IT28"/>
      <c r="IU28"/>
      <c r="IV28"/>
    </row>
    <row r="29" spans="1:256" ht="15" customHeight="1">
      <c r="A29" s="491"/>
      <c r="B29" s="203">
        <v>2</v>
      </c>
      <c r="C29" s="116" t="s">
        <v>353</v>
      </c>
      <c r="D29" s="117"/>
      <c r="E29" s="117"/>
      <c r="F29" s="118">
        <v>2004</v>
      </c>
      <c r="G29" s="129" t="s">
        <v>18</v>
      </c>
      <c r="H29" s="204">
        <v>67.5</v>
      </c>
      <c r="I29" s="118">
        <f>J29-J28</f>
        <v>22</v>
      </c>
      <c r="J29" s="118">
        <v>38</v>
      </c>
      <c r="K29" s="131" t="s">
        <v>521</v>
      </c>
      <c r="L29" s="123" t="s">
        <v>630</v>
      </c>
      <c r="M29" s="124"/>
      <c r="N29" s="162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  <c r="EK29"/>
      <c r="EL29"/>
      <c r="EM29"/>
      <c r="EN29"/>
      <c r="EO29"/>
      <c r="EP29"/>
      <c r="EQ29"/>
      <c r="ER29"/>
      <c r="ES29"/>
      <c r="ET29"/>
      <c r="EU29"/>
      <c r="EV29"/>
      <c r="EW29"/>
      <c r="EX29"/>
      <c r="EY29"/>
      <c r="EZ29"/>
      <c r="FA29"/>
      <c r="FB29"/>
      <c r="FC29"/>
      <c r="FD29"/>
      <c r="FE29"/>
      <c r="FF29"/>
      <c r="FG29"/>
      <c r="FH29"/>
      <c r="FI29"/>
      <c r="FJ29"/>
      <c r="FK29"/>
      <c r="FL29"/>
      <c r="FM29"/>
      <c r="FN29"/>
      <c r="FO29"/>
      <c r="FP29"/>
      <c r="FQ29"/>
      <c r="FR29"/>
      <c r="FS29"/>
      <c r="FT29"/>
      <c r="FU29"/>
      <c r="FV29"/>
      <c r="FW29"/>
      <c r="FX29"/>
      <c r="FY29"/>
      <c r="FZ29"/>
      <c r="GA29"/>
      <c r="GB29"/>
      <c r="GC29"/>
      <c r="GD29"/>
      <c r="GE29"/>
      <c r="GF29"/>
      <c r="GG29"/>
      <c r="GH29"/>
      <c r="GI29"/>
      <c r="GJ29"/>
      <c r="GK29"/>
      <c r="GL29"/>
      <c r="GM29"/>
      <c r="GN29"/>
      <c r="GO29"/>
      <c r="GP29"/>
      <c r="GQ29"/>
      <c r="GR29"/>
      <c r="GS29"/>
      <c r="GT29"/>
      <c r="GU29"/>
      <c r="GV29"/>
      <c r="GW29"/>
      <c r="GX29"/>
      <c r="GY29"/>
      <c r="GZ29"/>
      <c r="HA29"/>
      <c r="HB29"/>
      <c r="HC29"/>
      <c r="HD29"/>
      <c r="HE29"/>
      <c r="HF29"/>
      <c r="HG29"/>
      <c r="HH29"/>
      <c r="HI29"/>
      <c r="HJ29"/>
      <c r="HK29"/>
      <c r="HL29"/>
      <c r="HM29"/>
      <c r="HN29"/>
      <c r="HO29"/>
      <c r="HP29"/>
      <c r="HQ29"/>
      <c r="HR29"/>
      <c r="HS29"/>
      <c r="HT29"/>
      <c r="HU29"/>
      <c r="HV29"/>
      <c r="HW29"/>
      <c r="HX29"/>
      <c r="HY29"/>
      <c r="HZ29"/>
      <c r="IA29"/>
      <c r="IB29"/>
      <c r="IC29"/>
      <c r="ID29"/>
      <c r="IE29"/>
      <c r="IF29"/>
      <c r="IG29"/>
      <c r="IH29"/>
      <c r="II29"/>
      <c r="IJ29"/>
      <c r="IK29"/>
      <c r="IL29"/>
      <c r="IM29"/>
      <c r="IN29"/>
      <c r="IO29"/>
      <c r="IP29"/>
      <c r="IQ29"/>
      <c r="IR29"/>
      <c r="IS29"/>
      <c r="IT29"/>
      <c r="IU29"/>
      <c r="IV29"/>
    </row>
    <row r="30" spans="1:256" ht="15" customHeight="1">
      <c r="A30" s="491"/>
      <c r="B30" s="203">
        <v>3</v>
      </c>
      <c r="C30" s="126" t="s">
        <v>620</v>
      </c>
      <c r="D30" s="127"/>
      <c r="E30" s="127"/>
      <c r="F30" s="128">
        <v>2002</v>
      </c>
      <c r="G30" s="129" t="s">
        <v>18</v>
      </c>
      <c r="H30" s="160">
        <v>91.1</v>
      </c>
      <c r="I30" s="133">
        <f>J30-J29</f>
        <v>24</v>
      </c>
      <c r="J30" s="133">
        <v>62</v>
      </c>
      <c r="K30" s="122" t="s">
        <v>521</v>
      </c>
      <c r="L30" s="136" t="s">
        <v>622</v>
      </c>
      <c r="M30" s="124"/>
      <c r="N30" s="162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  <c r="CG30"/>
      <c r="CH30"/>
      <c r="CI30"/>
      <c r="CJ30"/>
      <c r="CK30"/>
      <c r="CL30"/>
      <c r="CM30"/>
      <c r="CN30"/>
      <c r="CO30"/>
      <c r="CP30"/>
      <c r="CQ30"/>
      <c r="CR30"/>
      <c r="CS30"/>
      <c r="CT30"/>
      <c r="CU30"/>
      <c r="CV30"/>
      <c r="CW30"/>
      <c r="CX30"/>
      <c r="CY30"/>
      <c r="CZ30"/>
      <c r="DA30"/>
      <c r="DB30"/>
      <c r="DC30"/>
      <c r="DD30"/>
      <c r="DE30"/>
      <c r="DF30"/>
      <c r="DG30"/>
      <c r="DH30"/>
      <c r="DI30"/>
      <c r="DJ30"/>
      <c r="DK30"/>
      <c r="DL30"/>
      <c r="DM30"/>
      <c r="DN30"/>
      <c r="DO30"/>
      <c r="DP30"/>
      <c r="DQ30"/>
      <c r="DR30"/>
      <c r="DS30"/>
      <c r="DT30"/>
      <c r="DU30"/>
      <c r="DV30"/>
      <c r="DW30"/>
      <c r="DX30"/>
      <c r="DY30"/>
      <c r="DZ30"/>
      <c r="EA30"/>
      <c r="EB30"/>
      <c r="EC30"/>
      <c r="ED30"/>
      <c r="EE30"/>
      <c r="EF30"/>
      <c r="EG30"/>
      <c r="EH30"/>
      <c r="EI30"/>
      <c r="EJ30"/>
      <c r="EK30"/>
      <c r="EL30"/>
      <c r="EM30"/>
      <c r="EN30"/>
      <c r="EO30"/>
      <c r="EP30"/>
      <c r="EQ30"/>
      <c r="ER30"/>
      <c r="ES30"/>
      <c r="ET30"/>
      <c r="EU30"/>
      <c r="EV30"/>
      <c r="EW30"/>
      <c r="EX30"/>
      <c r="EY30"/>
      <c r="EZ30"/>
      <c r="FA30"/>
      <c r="FB30"/>
      <c r="FC30"/>
      <c r="FD30"/>
      <c r="FE30"/>
      <c r="FF30"/>
      <c r="FG30"/>
      <c r="FH30"/>
      <c r="FI30"/>
      <c r="FJ30"/>
      <c r="FK30"/>
      <c r="FL30"/>
      <c r="FM30"/>
      <c r="FN30"/>
      <c r="FO30"/>
      <c r="FP30"/>
      <c r="FQ30"/>
      <c r="FR30"/>
      <c r="FS30"/>
      <c r="FT30"/>
      <c r="FU30"/>
      <c r="FV30"/>
      <c r="FW30"/>
      <c r="FX30"/>
      <c r="FY30"/>
      <c r="FZ30"/>
      <c r="GA30"/>
      <c r="GB30"/>
      <c r="GC30"/>
      <c r="GD30"/>
      <c r="GE30"/>
      <c r="GF30"/>
      <c r="GG30"/>
      <c r="GH30"/>
      <c r="GI30"/>
      <c r="GJ30"/>
      <c r="GK30"/>
      <c r="GL30"/>
      <c r="GM30"/>
      <c r="GN30"/>
      <c r="GO30"/>
      <c r="GP30"/>
      <c r="GQ30"/>
      <c r="GR30"/>
      <c r="GS30"/>
      <c r="GT30"/>
      <c r="GU30"/>
      <c r="GV30"/>
      <c r="GW30"/>
      <c r="GX30"/>
      <c r="GY30"/>
      <c r="GZ30"/>
      <c r="HA30"/>
      <c r="HB30"/>
      <c r="HC30"/>
      <c r="HD30"/>
      <c r="HE30"/>
      <c r="HF30"/>
      <c r="HG30"/>
      <c r="HH30"/>
      <c r="HI30"/>
      <c r="HJ30"/>
      <c r="HK30"/>
      <c r="HL30"/>
      <c r="HM30"/>
      <c r="HN30"/>
      <c r="HO30"/>
      <c r="HP30"/>
      <c r="HQ30"/>
      <c r="HR30"/>
      <c r="HS30"/>
      <c r="HT30"/>
      <c r="HU30"/>
      <c r="HV30"/>
      <c r="HW30"/>
      <c r="HX30"/>
      <c r="HY30"/>
      <c r="HZ30"/>
      <c r="IA30"/>
      <c r="IB30"/>
      <c r="IC30"/>
      <c r="ID30"/>
      <c r="IE30"/>
      <c r="IF30"/>
      <c r="IG30"/>
      <c r="IH30"/>
      <c r="II30"/>
      <c r="IJ30"/>
      <c r="IK30"/>
      <c r="IL30"/>
      <c r="IM30"/>
      <c r="IN30"/>
      <c r="IO30"/>
      <c r="IP30"/>
      <c r="IQ30"/>
      <c r="IR30"/>
      <c r="IS30"/>
      <c r="IT30"/>
      <c r="IU30"/>
      <c r="IV30"/>
    </row>
    <row r="31" spans="1:256" ht="15" customHeight="1">
      <c r="A31" s="491"/>
      <c r="B31" s="205">
        <v>4</v>
      </c>
      <c r="C31" s="138" t="s">
        <v>378</v>
      </c>
      <c r="D31" s="139"/>
      <c r="E31" s="140"/>
      <c r="F31" s="141">
        <v>2006</v>
      </c>
      <c r="G31" s="169" t="s">
        <v>19</v>
      </c>
      <c r="H31" s="206">
        <v>82.55</v>
      </c>
      <c r="I31" s="144">
        <f>J31-J30</f>
        <v>22</v>
      </c>
      <c r="J31" s="144">
        <v>84</v>
      </c>
      <c r="K31" s="146" t="s">
        <v>521</v>
      </c>
      <c r="L31" s="147" t="s">
        <v>379</v>
      </c>
      <c r="M31" s="148"/>
      <c r="N31" s="17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  <c r="DI31"/>
      <c r="DJ31"/>
      <c r="DK31"/>
      <c r="DL31"/>
      <c r="DM31"/>
      <c r="DN31"/>
      <c r="DO31"/>
      <c r="DP31"/>
      <c r="DQ31"/>
      <c r="DR31"/>
      <c r="DS31"/>
      <c r="DT31"/>
      <c r="DU31"/>
      <c r="DV31"/>
      <c r="DW31"/>
      <c r="DX31"/>
      <c r="DY31"/>
      <c r="DZ31"/>
      <c r="EA31"/>
      <c r="EB31"/>
      <c r="EC31"/>
      <c r="ED31"/>
      <c r="EE31"/>
      <c r="EF31"/>
      <c r="EG31"/>
      <c r="EH31"/>
      <c r="EI31"/>
      <c r="EJ31"/>
      <c r="EK31"/>
      <c r="EL31"/>
      <c r="EM31"/>
      <c r="EN31"/>
      <c r="EO31"/>
      <c r="EP31"/>
      <c r="EQ31"/>
      <c r="ER31"/>
      <c r="ES31"/>
      <c r="ET31"/>
      <c r="EU31"/>
      <c r="EV31"/>
      <c r="EW31"/>
      <c r="EX31"/>
      <c r="EY31"/>
      <c r="EZ31"/>
      <c r="FA31"/>
      <c r="FB31"/>
      <c r="FC31"/>
      <c r="FD31"/>
      <c r="FE31"/>
      <c r="FF31"/>
      <c r="FG31"/>
      <c r="FH31"/>
      <c r="FI31"/>
      <c r="FJ31"/>
      <c r="FK31"/>
      <c r="FL31"/>
      <c r="FM31"/>
      <c r="FN31"/>
      <c r="FO31"/>
      <c r="FP31"/>
      <c r="FQ31"/>
      <c r="FR31"/>
      <c r="FS31"/>
      <c r="FT31"/>
      <c r="FU31"/>
      <c r="FV31"/>
      <c r="FW31"/>
      <c r="FX31"/>
      <c r="FY31"/>
      <c r="FZ31"/>
      <c r="GA31"/>
      <c r="GB31"/>
      <c r="GC31"/>
      <c r="GD31"/>
      <c r="GE31"/>
      <c r="GF31"/>
      <c r="GG31"/>
      <c r="GH31"/>
      <c r="GI31"/>
      <c r="GJ31"/>
      <c r="GK31"/>
      <c r="GL31"/>
      <c r="GM31"/>
      <c r="GN31"/>
      <c r="GO31"/>
      <c r="GP31"/>
      <c r="GQ31"/>
      <c r="GR31"/>
      <c r="GS31"/>
      <c r="GT31"/>
      <c r="GU31"/>
      <c r="GV31"/>
      <c r="GW31"/>
      <c r="GX31"/>
      <c r="GY31"/>
      <c r="GZ31"/>
      <c r="HA31"/>
      <c r="HB31"/>
      <c r="HC31"/>
      <c r="HD31"/>
      <c r="HE31"/>
      <c r="HF31"/>
      <c r="HG31"/>
      <c r="HH31"/>
      <c r="HI31"/>
      <c r="HJ31"/>
      <c r="HK31"/>
      <c r="HL31"/>
      <c r="HM31"/>
      <c r="HN31"/>
      <c r="HO31"/>
      <c r="HP31"/>
      <c r="HQ31"/>
      <c r="HR31"/>
      <c r="HS31"/>
      <c r="HT31"/>
      <c r="HU31"/>
      <c r="HV31"/>
      <c r="HW31"/>
      <c r="HX31"/>
      <c r="HY31"/>
      <c r="HZ31"/>
      <c r="IA31"/>
      <c r="IB31"/>
      <c r="IC31"/>
      <c r="ID31"/>
      <c r="IE31"/>
      <c r="IF31"/>
      <c r="IG31"/>
      <c r="IH31"/>
      <c r="II31"/>
      <c r="IJ31"/>
      <c r="IK31"/>
      <c r="IL31"/>
      <c r="IM31"/>
      <c r="IN31"/>
      <c r="IO31"/>
      <c r="IP31"/>
      <c r="IQ31"/>
      <c r="IR31"/>
      <c r="IS31"/>
      <c r="IT31"/>
      <c r="IU31"/>
      <c r="IV31"/>
    </row>
    <row r="32" spans="1:256" ht="18" customHeight="1">
      <c r="C32" s="150"/>
      <c r="D32" s="150"/>
      <c r="E32" s="150"/>
      <c r="F32" s="151"/>
      <c r="G32" s="152" t="s">
        <v>133</v>
      </c>
      <c r="H32" s="153">
        <f>H28+H29+H30+H31</f>
        <v>303.09999999999997</v>
      </c>
      <c r="I32" s="111"/>
      <c r="J32" s="172">
        <f>J31</f>
        <v>84</v>
      </c>
      <c r="K32" s="155"/>
      <c r="L32" s="111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  <c r="DH32"/>
      <c r="DI32"/>
      <c r="DJ32"/>
      <c r="DK32"/>
      <c r="DL32"/>
      <c r="DM32"/>
      <c r="DN32"/>
      <c r="DO32"/>
      <c r="DP32"/>
      <c r="DQ32"/>
      <c r="DR32"/>
      <c r="DS32"/>
      <c r="DT32"/>
      <c r="DU32"/>
      <c r="DV32"/>
      <c r="DW32"/>
      <c r="DX32"/>
      <c r="DY32"/>
      <c r="DZ32"/>
      <c r="EA32"/>
      <c r="EB32"/>
      <c r="EC32"/>
      <c r="ED32"/>
      <c r="EE32"/>
      <c r="EF32"/>
      <c r="EG32"/>
      <c r="EH32"/>
      <c r="EI32"/>
      <c r="EJ32"/>
      <c r="EK32"/>
      <c r="EL32"/>
      <c r="EM32"/>
      <c r="EN32"/>
      <c r="EO32"/>
      <c r="EP32"/>
      <c r="EQ32"/>
      <c r="ER32"/>
      <c r="ES32"/>
      <c r="ET32"/>
      <c r="EU32"/>
      <c r="EV32"/>
      <c r="EW32"/>
      <c r="EX32"/>
      <c r="EY32"/>
      <c r="EZ32"/>
      <c r="FA32"/>
      <c r="FB32"/>
      <c r="FC32"/>
      <c r="FD32"/>
      <c r="FE32"/>
      <c r="FF32"/>
      <c r="FG32"/>
      <c r="FH32"/>
      <c r="FI32"/>
      <c r="FJ32"/>
      <c r="FK32"/>
      <c r="FL32"/>
      <c r="FM32"/>
      <c r="FN32"/>
      <c r="FO32"/>
      <c r="FP32"/>
      <c r="FQ32"/>
      <c r="FR32"/>
      <c r="FS32"/>
      <c r="FT32"/>
      <c r="FU32"/>
      <c r="FV32"/>
      <c r="FW32"/>
      <c r="FX32"/>
      <c r="FY32"/>
      <c r="FZ32"/>
      <c r="GA32"/>
      <c r="GB32"/>
      <c r="GC32"/>
      <c r="GD32"/>
      <c r="GE32"/>
      <c r="GF32"/>
      <c r="GG32"/>
      <c r="GH32"/>
      <c r="GI32"/>
      <c r="GJ32"/>
      <c r="GK32"/>
      <c r="GL32"/>
      <c r="GM32"/>
      <c r="GN32"/>
      <c r="GO32"/>
      <c r="GP32"/>
      <c r="GQ32"/>
      <c r="GR32"/>
      <c r="GS32"/>
      <c r="GT32"/>
      <c r="GU32"/>
      <c r="GV32"/>
      <c r="GW32"/>
      <c r="GX32"/>
      <c r="GY32"/>
      <c r="GZ32"/>
      <c r="HA32"/>
      <c r="HB32"/>
      <c r="HC32"/>
      <c r="HD32"/>
      <c r="HE32"/>
      <c r="HF32"/>
      <c r="HG32"/>
      <c r="HH32"/>
      <c r="HI32"/>
      <c r="HJ32"/>
      <c r="HK32"/>
      <c r="HL32"/>
      <c r="HM32"/>
      <c r="HN32"/>
      <c r="HO32"/>
      <c r="HP32"/>
      <c r="HQ32"/>
      <c r="HR32"/>
      <c r="HS32"/>
      <c r="HT32"/>
      <c r="HU32"/>
      <c r="HV32"/>
      <c r="HW32"/>
      <c r="HX32"/>
      <c r="HY32"/>
      <c r="HZ32"/>
      <c r="IA32"/>
      <c r="IB32"/>
      <c r="IC32"/>
      <c r="ID32"/>
      <c r="IE32"/>
      <c r="IF32"/>
      <c r="IG32"/>
      <c r="IH32"/>
      <c r="II32"/>
      <c r="IJ32"/>
      <c r="IK32"/>
      <c r="IL32"/>
      <c r="IM32"/>
      <c r="IN32"/>
      <c r="IO32"/>
      <c r="IP32"/>
      <c r="IQ32"/>
      <c r="IR32"/>
      <c r="IS32"/>
      <c r="IT32"/>
      <c r="IU32"/>
      <c r="IV32"/>
    </row>
    <row r="33" spans="1:256" ht="15" customHeight="1">
      <c r="A33" s="107" t="s">
        <v>139</v>
      </c>
      <c r="B33" s="107"/>
      <c r="C33" s="208" t="s">
        <v>655</v>
      </c>
      <c r="D33" s="110"/>
      <c r="E33" s="110"/>
      <c r="F33" s="111"/>
      <c r="G33" s="111"/>
      <c r="H33" s="111"/>
      <c r="I33" s="111"/>
      <c r="J33" s="111"/>
      <c r="K33" s="111"/>
      <c r="L33" s="500" t="s">
        <v>131</v>
      </c>
      <c r="M33" s="500"/>
      <c r="N33" s="500"/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  <c r="CG33"/>
      <c r="CH33"/>
      <c r="CI33"/>
      <c r="CJ33"/>
      <c r="CK33"/>
      <c r="CL33"/>
      <c r="CM33"/>
      <c r="CN33"/>
      <c r="CO33"/>
      <c r="CP33"/>
      <c r="CQ33"/>
      <c r="CR33"/>
      <c r="CS33"/>
      <c r="CT33"/>
      <c r="CU33"/>
      <c r="CV33"/>
      <c r="CW33"/>
      <c r="CX33"/>
      <c r="CY33"/>
      <c r="CZ33"/>
      <c r="DA33"/>
      <c r="DB33"/>
      <c r="DC33"/>
      <c r="DD33"/>
      <c r="DE33"/>
      <c r="DF33"/>
      <c r="DG33"/>
      <c r="DH33"/>
      <c r="DI33"/>
      <c r="DJ33"/>
      <c r="DK33"/>
      <c r="DL33"/>
      <c r="DM33"/>
      <c r="DN33"/>
      <c r="DO33"/>
      <c r="DP33"/>
      <c r="DQ33"/>
      <c r="DR33"/>
      <c r="DS33"/>
      <c r="DT33"/>
      <c r="DU33"/>
      <c r="DV33"/>
      <c r="DW33"/>
      <c r="DX33"/>
      <c r="DY33"/>
      <c r="DZ33"/>
      <c r="EA33"/>
      <c r="EB33"/>
      <c r="EC33"/>
      <c r="ED33"/>
      <c r="EE33"/>
      <c r="EF33"/>
      <c r="EG33"/>
      <c r="EH33"/>
      <c r="EI33"/>
      <c r="EJ33"/>
      <c r="EK33"/>
      <c r="EL33"/>
      <c r="EM33"/>
      <c r="EN33"/>
      <c r="EO33"/>
      <c r="EP33"/>
      <c r="EQ33"/>
      <c r="ER33"/>
      <c r="ES33"/>
      <c r="ET33"/>
      <c r="EU33"/>
      <c r="EV33"/>
      <c r="EW33"/>
      <c r="EX33"/>
      <c r="EY33"/>
      <c r="EZ33"/>
      <c r="FA33"/>
      <c r="FB33"/>
      <c r="FC33"/>
      <c r="FD33"/>
      <c r="FE33"/>
      <c r="FF33"/>
      <c r="FG33"/>
      <c r="FH33"/>
      <c r="FI33"/>
      <c r="FJ33"/>
      <c r="FK33"/>
      <c r="FL33"/>
      <c r="FM33"/>
      <c r="FN33"/>
      <c r="FO33"/>
      <c r="FP33"/>
      <c r="FQ33"/>
      <c r="FR33"/>
      <c r="FS33"/>
      <c r="FT33"/>
      <c r="FU33"/>
      <c r="FV33"/>
      <c r="FW33"/>
      <c r="FX33"/>
      <c r="FY33"/>
      <c r="FZ33"/>
      <c r="GA33"/>
      <c r="GB33"/>
      <c r="GC33"/>
      <c r="GD33"/>
      <c r="GE33"/>
      <c r="GF33"/>
      <c r="GG33"/>
      <c r="GH33"/>
      <c r="GI33"/>
      <c r="GJ33"/>
      <c r="GK33"/>
      <c r="GL33"/>
      <c r="GM33"/>
      <c r="GN33"/>
      <c r="GO33"/>
      <c r="GP33"/>
      <c r="GQ33"/>
      <c r="GR33"/>
      <c r="GS33"/>
      <c r="GT33"/>
      <c r="GU33"/>
      <c r="GV33"/>
      <c r="GW33"/>
      <c r="GX33"/>
      <c r="GY33"/>
      <c r="GZ33"/>
      <c r="HA33"/>
      <c r="HB33"/>
      <c r="HC33"/>
      <c r="HD33"/>
      <c r="HE33"/>
      <c r="HF33"/>
      <c r="HG33"/>
      <c r="HH33"/>
      <c r="HI33"/>
      <c r="HJ33"/>
      <c r="HK33"/>
      <c r="HL33"/>
      <c r="HM33"/>
      <c r="HN33"/>
      <c r="HO33"/>
      <c r="HP33"/>
      <c r="HQ33"/>
      <c r="HR33"/>
      <c r="HS33"/>
      <c r="HT33"/>
      <c r="HU33"/>
      <c r="HV33"/>
      <c r="HW33"/>
      <c r="HX33"/>
      <c r="HY33"/>
      <c r="HZ33"/>
      <c r="IA33"/>
      <c r="IB33"/>
      <c r="IC33"/>
      <c r="ID33"/>
      <c r="IE33"/>
      <c r="IF33"/>
      <c r="IG33"/>
      <c r="IH33"/>
      <c r="II33"/>
      <c r="IJ33"/>
      <c r="IK33"/>
      <c r="IL33"/>
      <c r="IM33"/>
      <c r="IN33"/>
      <c r="IO33"/>
      <c r="IP33"/>
      <c r="IQ33"/>
      <c r="IR33"/>
      <c r="IS33"/>
      <c r="IT33"/>
      <c r="IU33"/>
      <c r="IV33"/>
    </row>
    <row r="34" spans="1:256" ht="26.25" customHeight="1">
      <c r="A34" s="112" t="s">
        <v>21</v>
      </c>
      <c r="B34" s="201" t="s">
        <v>52</v>
      </c>
      <c r="C34" s="492" t="s">
        <v>22</v>
      </c>
      <c r="D34" s="492"/>
      <c r="E34" s="492"/>
      <c r="F34" s="158" t="s">
        <v>23</v>
      </c>
      <c r="G34" s="158" t="s">
        <v>24</v>
      </c>
      <c r="H34" s="158" t="s">
        <v>55</v>
      </c>
      <c r="I34" s="158" t="s">
        <v>56</v>
      </c>
      <c r="J34" s="158" t="s">
        <v>132</v>
      </c>
      <c r="K34" s="158" t="s">
        <v>29</v>
      </c>
      <c r="L34" s="493" t="s">
        <v>31</v>
      </c>
      <c r="M34" s="493"/>
      <c r="N34" s="493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  <c r="DH34"/>
      <c r="DI34"/>
      <c r="DJ34"/>
      <c r="DK34"/>
      <c r="DL34"/>
      <c r="DM34"/>
      <c r="DN34"/>
      <c r="DO34"/>
      <c r="DP34"/>
      <c r="DQ34"/>
      <c r="DR34"/>
      <c r="DS34"/>
      <c r="DT34"/>
      <c r="DU34"/>
      <c r="DV34"/>
      <c r="DW34"/>
      <c r="DX34"/>
      <c r="DY34"/>
      <c r="DZ34"/>
      <c r="EA34"/>
      <c r="EB34"/>
      <c r="EC34"/>
      <c r="ED34"/>
      <c r="EE34"/>
      <c r="EF34"/>
      <c r="EG34"/>
      <c r="EH34"/>
      <c r="EI34"/>
      <c r="EJ34"/>
      <c r="EK34"/>
      <c r="EL34"/>
      <c r="EM34"/>
      <c r="EN34"/>
      <c r="EO34"/>
      <c r="EP34"/>
      <c r="EQ34"/>
      <c r="ER34"/>
      <c r="ES34"/>
      <c r="ET34"/>
      <c r="EU34"/>
      <c r="EV34"/>
      <c r="EW34"/>
      <c r="EX34"/>
      <c r="EY34"/>
      <c r="EZ34"/>
      <c r="FA34"/>
      <c r="FB34"/>
      <c r="FC34"/>
      <c r="FD34"/>
      <c r="FE34"/>
      <c r="FF34"/>
      <c r="FG34"/>
      <c r="FH34"/>
      <c r="FI34"/>
      <c r="FJ34"/>
      <c r="FK34"/>
      <c r="FL34"/>
      <c r="FM34"/>
      <c r="FN34"/>
      <c r="FO34"/>
      <c r="FP34"/>
      <c r="FQ34"/>
      <c r="FR34"/>
      <c r="FS34"/>
      <c r="FT34"/>
      <c r="FU34"/>
      <c r="FV34"/>
      <c r="FW34"/>
      <c r="FX34"/>
      <c r="FY34"/>
      <c r="FZ34"/>
      <c r="GA34"/>
      <c r="GB34"/>
      <c r="GC34"/>
      <c r="GD34"/>
      <c r="GE34"/>
      <c r="GF34"/>
      <c r="GG34"/>
      <c r="GH34"/>
      <c r="GI34"/>
      <c r="GJ34"/>
      <c r="GK34"/>
      <c r="GL34"/>
      <c r="GM34"/>
      <c r="GN34"/>
      <c r="GO34"/>
      <c r="GP34"/>
      <c r="GQ34"/>
      <c r="GR34"/>
      <c r="GS34"/>
      <c r="GT34"/>
      <c r="GU34"/>
      <c r="GV34"/>
      <c r="GW34"/>
      <c r="GX34"/>
      <c r="GY34"/>
      <c r="GZ34"/>
      <c r="HA34"/>
      <c r="HB34"/>
      <c r="HC34"/>
      <c r="HD34"/>
      <c r="HE34"/>
      <c r="HF34"/>
      <c r="HG34"/>
      <c r="HH34"/>
      <c r="HI34"/>
      <c r="HJ34"/>
      <c r="HK34"/>
      <c r="HL34"/>
      <c r="HM34"/>
      <c r="HN34"/>
      <c r="HO34"/>
      <c r="HP34"/>
      <c r="HQ34"/>
      <c r="HR34"/>
      <c r="HS34"/>
      <c r="HT34"/>
      <c r="HU34"/>
      <c r="HV34"/>
      <c r="HW34"/>
      <c r="HX34"/>
      <c r="HY34"/>
      <c r="HZ34"/>
      <c r="IA34"/>
      <c r="IB34"/>
      <c r="IC34"/>
      <c r="ID34"/>
      <c r="IE34"/>
      <c r="IF34"/>
      <c r="IG34"/>
      <c r="IH34"/>
      <c r="II34"/>
      <c r="IJ34"/>
      <c r="IK34"/>
      <c r="IL34"/>
      <c r="IM34"/>
      <c r="IN34"/>
      <c r="IO34"/>
      <c r="IP34"/>
      <c r="IQ34"/>
      <c r="IR34"/>
      <c r="IS34"/>
      <c r="IT34"/>
      <c r="IU34"/>
      <c r="IV34"/>
    </row>
    <row r="35" spans="1:256" ht="15" customHeight="1">
      <c r="A35" s="491">
        <v>3</v>
      </c>
      <c r="B35" s="202">
        <v>1</v>
      </c>
      <c r="C35" s="116" t="s">
        <v>347</v>
      </c>
      <c r="D35" s="117"/>
      <c r="E35" s="117"/>
      <c r="F35" s="118">
        <v>2004</v>
      </c>
      <c r="G35" s="119" t="s">
        <v>19</v>
      </c>
      <c r="H35" s="160">
        <v>61.7</v>
      </c>
      <c r="I35" s="120">
        <f>J35</f>
        <v>16</v>
      </c>
      <c r="J35" s="120">
        <v>16</v>
      </c>
      <c r="K35" s="135" t="s">
        <v>521</v>
      </c>
      <c r="L35" s="209" t="s">
        <v>349</v>
      </c>
      <c r="M35" s="192"/>
      <c r="N35" s="193"/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  <c r="CG35"/>
      <c r="CH35"/>
      <c r="CI35"/>
      <c r="CJ35"/>
      <c r="CK35"/>
      <c r="CL35"/>
      <c r="CM35"/>
      <c r="CN35"/>
      <c r="CO35"/>
      <c r="CP35"/>
      <c r="CQ35"/>
      <c r="CR35"/>
      <c r="CS35"/>
      <c r="CT35"/>
      <c r="CU35"/>
      <c r="CV35"/>
      <c r="CW35"/>
      <c r="CX35"/>
      <c r="CY35"/>
      <c r="CZ35"/>
      <c r="DA35"/>
      <c r="DB35"/>
      <c r="DC35"/>
      <c r="DD35"/>
      <c r="DE35"/>
      <c r="DF35"/>
      <c r="DG35"/>
      <c r="DH35"/>
      <c r="DI35"/>
      <c r="DJ35"/>
      <c r="DK35"/>
      <c r="DL35"/>
      <c r="DM35"/>
      <c r="DN35"/>
      <c r="DO35"/>
      <c r="DP35"/>
      <c r="DQ35"/>
      <c r="DR35"/>
      <c r="DS35"/>
      <c r="DT35"/>
      <c r="DU35"/>
      <c r="DV35"/>
      <c r="DW35"/>
      <c r="DX35"/>
      <c r="DY35"/>
      <c r="DZ35"/>
      <c r="EA35"/>
      <c r="EB35"/>
      <c r="EC35"/>
      <c r="ED35"/>
      <c r="EE35"/>
      <c r="EF35"/>
      <c r="EG35"/>
      <c r="EH35"/>
      <c r="EI35"/>
      <c r="EJ35"/>
      <c r="EK35"/>
      <c r="EL35"/>
      <c r="EM35"/>
      <c r="EN35"/>
      <c r="EO35"/>
      <c r="EP35"/>
      <c r="EQ35"/>
      <c r="ER35"/>
      <c r="ES35"/>
      <c r="ET35"/>
      <c r="EU35"/>
      <c r="EV35"/>
      <c r="EW35"/>
      <c r="EX35"/>
      <c r="EY35"/>
      <c r="EZ35"/>
      <c r="FA35"/>
      <c r="FB35"/>
      <c r="FC35"/>
      <c r="FD35"/>
      <c r="FE35"/>
      <c r="FF35"/>
      <c r="FG35"/>
      <c r="FH35"/>
      <c r="FI35"/>
      <c r="FJ35"/>
      <c r="FK35"/>
      <c r="FL35"/>
      <c r="FM35"/>
      <c r="FN35"/>
      <c r="FO35"/>
      <c r="FP35"/>
      <c r="FQ35"/>
      <c r="FR35"/>
      <c r="FS35"/>
      <c r="FT35"/>
      <c r="FU35"/>
      <c r="FV35"/>
      <c r="FW35"/>
      <c r="FX35"/>
      <c r="FY35"/>
      <c r="FZ35"/>
      <c r="GA35"/>
      <c r="GB35"/>
      <c r="GC35"/>
      <c r="GD35"/>
      <c r="GE35"/>
      <c r="GF35"/>
      <c r="GG35"/>
      <c r="GH35"/>
      <c r="GI35"/>
      <c r="GJ35"/>
      <c r="GK35"/>
      <c r="GL35"/>
      <c r="GM35"/>
      <c r="GN35"/>
      <c r="GO35"/>
      <c r="GP35"/>
      <c r="GQ35"/>
      <c r="GR35"/>
      <c r="GS35"/>
      <c r="GT35"/>
      <c r="GU35"/>
      <c r="GV35"/>
      <c r="GW35"/>
      <c r="GX35"/>
      <c r="GY35"/>
      <c r="GZ35"/>
      <c r="HA35"/>
      <c r="HB35"/>
      <c r="HC35"/>
      <c r="HD35"/>
      <c r="HE35"/>
      <c r="HF35"/>
      <c r="HG35"/>
      <c r="HH35"/>
      <c r="HI35"/>
      <c r="HJ35"/>
      <c r="HK35"/>
      <c r="HL35"/>
      <c r="HM35"/>
      <c r="HN35"/>
      <c r="HO35"/>
      <c r="HP35"/>
      <c r="HQ35"/>
      <c r="HR35"/>
      <c r="HS35"/>
      <c r="HT35"/>
      <c r="HU35"/>
      <c r="HV35"/>
      <c r="HW35"/>
      <c r="HX35"/>
      <c r="HY35"/>
      <c r="HZ35"/>
      <c r="IA35"/>
      <c r="IB35"/>
      <c r="IC35"/>
      <c r="ID35"/>
      <c r="IE35"/>
      <c r="IF35"/>
      <c r="IG35"/>
      <c r="IH35"/>
      <c r="II35"/>
      <c r="IJ35"/>
      <c r="IK35"/>
      <c r="IL35"/>
      <c r="IM35"/>
      <c r="IN35"/>
      <c r="IO35"/>
      <c r="IP35"/>
      <c r="IQ35"/>
      <c r="IR35"/>
      <c r="IS35"/>
      <c r="IT35"/>
      <c r="IU35"/>
      <c r="IV35"/>
    </row>
    <row r="36" spans="1:256" ht="15" customHeight="1">
      <c r="A36" s="491"/>
      <c r="B36" s="203">
        <v>2</v>
      </c>
      <c r="C36" s="126" t="s">
        <v>334</v>
      </c>
      <c r="D36" s="127"/>
      <c r="E36" s="127"/>
      <c r="F36" s="128">
        <v>2001</v>
      </c>
      <c r="G36" s="129" t="s">
        <v>19</v>
      </c>
      <c r="H36" s="204">
        <v>55.44</v>
      </c>
      <c r="I36" s="118">
        <f>J36-J35</f>
        <v>14</v>
      </c>
      <c r="J36" s="118">
        <v>30</v>
      </c>
      <c r="K36" s="131" t="s">
        <v>521</v>
      </c>
      <c r="L36" s="132" t="s">
        <v>335</v>
      </c>
      <c r="M36" s="124"/>
      <c r="N36" s="162"/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  <c r="CG36"/>
      <c r="CH36"/>
      <c r="CI36"/>
      <c r="CJ36"/>
      <c r="CK36"/>
      <c r="CL36"/>
      <c r="CM36"/>
      <c r="CN36"/>
      <c r="CO36"/>
      <c r="CP36"/>
      <c r="CQ36"/>
      <c r="CR36"/>
      <c r="CS36"/>
      <c r="CT36"/>
      <c r="CU36"/>
      <c r="CV36"/>
      <c r="CW36"/>
      <c r="CX36"/>
      <c r="CY36"/>
      <c r="CZ36"/>
      <c r="DA36"/>
      <c r="DB36"/>
      <c r="DC36"/>
      <c r="DD36"/>
      <c r="DE36"/>
      <c r="DF36"/>
      <c r="DG36"/>
      <c r="DH36"/>
      <c r="DI36"/>
      <c r="DJ36"/>
      <c r="DK36"/>
      <c r="DL36"/>
      <c r="DM36"/>
      <c r="DN36"/>
      <c r="DO36"/>
      <c r="DP36"/>
      <c r="DQ36"/>
      <c r="DR36"/>
      <c r="DS36"/>
      <c r="DT36"/>
      <c r="DU36"/>
      <c r="DV36"/>
      <c r="DW36"/>
      <c r="DX36"/>
      <c r="DY36"/>
      <c r="DZ36"/>
      <c r="EA36"/>
      <c r="EB36"/>
      <c r="EC36"/>
      <c r="ED36"/>
      <c r="EE36"/>
      <c r="EF36"/>
      <c r="EG36"/>
      <c r="EH36"/>
      <c r="EI36"/>
      <c r="EJ36"/>
      <c r="EK36"/>
      <c r="EL36"/>
      <c r="EM36"/>
      <c r="EN36"/>
      <c r="EO36"/>
      <c r="EP36"/>
      <c r="EQ36"/>
      <c r="ER36"/>
      <c r="ES36"/>
      <c r="ET36"/>
      <c r="EU36"/>
      <c r="EV36"/>
      <c r="EW36"/>
      <c r="EX36"/>
      <c r="EY36"/>
      <c r="EZ36"/>
      <c r="FA36"/>
      <c r="FB36"/>
      <c r="FC36"/>
      <c r="FD36"/>
      <c r="FE36"/>
      <c r="FF36"/>
      <c r="FG36"/>
      <c r="FH36"/>
      <c r="FI36"/>
      <c r="FJ36"/>
      <c r="FK36"/>
      <c r="FL36"/>
      <c r="FM36"/>
      <c r="FN36"/>
      <c r="FO36"/>
      <c r="FP36"/>
      <c r="FQ36"/>
      <c r="FR36"/>
      <c r="FS36"/>
      <c r="FT36"/>
      <c r="FU36"/>
      <c r="FV36"/>
      <c r="FW36"/>
      <c r="FX36"/>
      <c r="FY36"/>
      <c r="FZ36"/>
      <c r="GA36"/>
      <c r="GB36"/>
      <c r="GC36"/>
      <c r="GD36"/>
      <c r="GE36"/>
      <c r="GF36"/>
      <c r="GG36"/>
      <c r="GH36"/>
      <c r="GI36"/>
      <c r="GJ36"/>
      <c r="GK36"/>
      <c r="GL36"/>
      <c r="GM36"/>
      <c r="GN36"/>
      <c r="GO36"/>
      <c r="GP36"/>
      <c r="GQ36"/>
      <c r="GR36"/>
      <c r="GS36"/>
      <c r="GT36"/>
      <c r="GU36"/>
      <c r="GV36"/>
      <c r="GW36"/>
      <c r="GX36"/>
      <c r="GY36"/>
      <c r="GZ36"/>
      <c r="HA36"/>
      <c r="HB36"/>
      <c r="HC36"/>
      <c r="HD36"/>
      <c r="HE36"/>
      <c r="HF36"/>
      <c r="HG36"/>
      <c r="HH36"/>
      <c r="HI36"/>
      <c r="HJ36"/>
      <c r="HK36"/>
      <c r="HL36"/>
      <c r="HM36"/>
      <c r="HN36"/>
      <c r="HO36"/>
      <c r="HP36"/>
      <c r="HQ36"/>
      <c r="HR36"/>
      <c r="HS36"/>
      <c r="HT36"/>
      <c r="HU36"/>
      <c r="HV36"/>
      <c r="HW36"/>
      <c r="HX36"/>
      <c r="HY36"/>
      <c r="HZ36"/>
      <c r="IA36"/>
      <c r="IB36"/>
      <c r="IC36"/>
      <c r="ID36"/>
      <c r="IE36"/>
      <c r="IF36"/>
      <c r="IG36"/>
      <c r="IH36"/>
      <c r="II36"/>
      <c r="IJ36"/>
      <c r="IK36"/>
      <c r="IL36"/>
      <c r="IM36"/>
      <c r="IN36"/>
      <c r="IO36"/>
      <c r="IP36"/>
      <c r="IQ36"/>
      <c r="IR36"/>
      <c r="IS36"/>
      <c r="IT36"/>
      <c r="IU36"/>
      <c r="IV36"/>
    </row>
    <row r="37" spans="1:256" ht="15" customHeight="1">
      <c r="A37" s="491"/>
      <c r="B37" s="203">
        <v>3</v>
      </c>
      <c r="C37" s="126" t="s">
        <v>358</v>
      </c>
      <c r="D37" s="127"/>
      <c r="E37" s="127"/>
      <c r="F37" s="128">
        <v>2003</v>
      </c>
      <c r="G37" s="129" t="s">
        <v>18</v>
      </c>
      <c r="H37" s="210">
        <v>64.349999999999994</v>
      </c>
      <c r="I37" s="133">
        <f>J37-J36</f>
        <v>23</v>
      </c>
      <c r="J37" s="133">
        <v>53</v>
      </c>
      <c r="K37" s="122" t="s">
        <v>521</v>
      </c>
      <c r="L37" s="184" t="s">
        <v>359</v>
      </c>
      <c r="M37" s="124"/>
      <c r="N37" s="162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  <c r="DD37"/>
      <c r="DE37"/>
      <c r="DF37"/>
      <c r="DG37"/>
      <c r="DH37"/>
      <c r="DI37"/>
      <c r="DJ37"/>
      <c r="DK37"/>
      <c r="DL37"/>
      <c r="DM37"/>
      <c r="DN37"/>
      <c r="DO37"/>
      <c r="DP37"/>
      <c r="DQ37"/>
      <c r="DR37"/>
      <c r="DS37"/>
      <c r="DT37"/>
      <c r="DU37"/>
      <c r="DV37"/>
      <c r="DW37"/>
      <c r="DX37"/>
      <c r="DY37"/>
      <c r="DZ37"/>
      <c r="EA37"/>
      <c r="EB37"/>
      <c r="EC37"/>
      <c r="ED37"/>
      <c r="EE37"/>
      <c r="EF37"/>
      <c r="EG37"/>
      <c r="EH37"/>
      <c r="EI37"/>
      <c r="EJ37"/>
      <c r="EK37"/>
      <c r="EL37"/>
      <c r="EM37"/>
      <c r="EN37"/>
      <c r="EO37"/>
      <c r="EP37"/>
      <c r="EQ37"/>
      <c r="ER37"/>
      <c r="ES37"/>
      <c r="ET37"/>
      <c r="EU37"/>
      <c r="EV37"/>
      <c r="EW37"/>
      <c r="EX37"/>
      <c r="EY37"/>
      <c r="EZ37"/>
      <c r="FA37"/>
      <c r="FB37"/>
      <c r="FC37"/>
      <c r="FD37"/>
      <c r="FE37"/>
      <c r="FF37"/>
      <c r="FG37"/>
      <c r="FH37"/>
      <c r="FI37"/>
      <c r="FJ37"/>
      <c r="FK37"/>
      <c r="FL37"/>
      <c r="FM37"/>
      <c r="FN37"/>
      <c r="FO37"/>
      <c r="FP37"/>
      <c r="FQ37"/>
      <c r="FR37"/>
      <c r="FS37"/>
      <c r="FT37"/>
      <c r="FU37"/>
      <c r="FV37"/>
      <c r="FW37"/>
      <c r="FX37"/>
      <c r="FY37"/>
      <c r="FZ37"/>
      <c r="GA37"/>
      <c r="GB37"/>
      <c r="GC37"/>
      <c r="GD37"/>
      <c r="GE37"/>
      <c r="GF37"/>
      <c r="GG37"/>
      <c r="GH37"/>
      <c r="GI37"/>
      <c r="GJ37"/>
      <c r="GK37"/>
      <c r="GL37"/>
      <c r="GM37"/>
      <c r="GN37"/>
      <c r="GO37"/>
      <c r="GP37"/>
      <c r="GQ37"/>
      <c r="GR37"/>
      <c r="GS37"/>
      <c r="GT37"/>
      <c r="GU37"/>
      <c r="GV37"/>
      <c r="GW37"/>
      <c r="GX37"/>
      <c r="GY37"/>
      <c r="GZ37"/>
      <c r="HA37"/>
      <c r="HB37"/>
      <c r="HC37"/>
      <c r="HD37"/>
      <c r="HE37"/>
      <c r="HF37"/>
      <c r="HG37"/>
      <c r="HH37"/>
      <c r="HI37"/>
      <c r="HJ37"/>
      <c r="HK37"/>
      <c r="HL37"/>
      <c r="HM37"/>
      <c r="HN37"/>
      <c r="HO37"/>
      <c r="HP37"/>
      <c r="HQ37"/>
      <c r="HR37"/>
      <c r="HS37"/>
      <c r="HT37"/>
      <c r="HU37"/>
      <c r="HV37"/>
      <c r="HW37"/>
      <c r="HX37"/>
      <c r="HY37"/>
      <c r="HZ37"/>
      <c r="IA37"/>
      <c r="IB37"/>
      <c r="IC37"/>
      <c r="ID37"/>
      <c r="IE37"/>
      <c r="IF37"/>
      <c r="IG37"/>
      <c r="IH37"/>
      <c r="II37"/>
      <c r="IJ37"/>
      <c r="IK37"/>
      <c r="IL37"/>
      <c r="IM37"/>
      <c r="IN37"/>
      <c r="IO37"/>
      <c r="IP37"/>
      <c r="IQ37"/>
      <c r="IR37"/>
      <c r="IS37"/>
      <c r="IT37"/>
      <c r="IU37"/>
      <c r="IV37"/>
    </row>
    <row r="38" spans="1:256" ht="15" customHeight="1">
      <c r="A38" s="491"/>
      <c r="B38" s="205">
        <v>4</v>
      </c>
      <c r="C38" s="138" t="s">
        <v>380</v>
      </c>
      <c r="D38" s="139"/>
      <c r="E38" s="140"/>
      <c r="F38" s="141">
        <v>2005</v>
      </c>
      <c r="G38" s="142" t="s">
        <v>19</v>
      </c>
      <c r="H38" s="143">
        <v>67.849999999999994</v>
      </c>
      <c r="I38" s="144">
        <f>J38-J37</f>
        <v>19</v>
      </c>
      <c r="J38" s="144">
        <v>72</v>
      </c>
      <c r="K38" s="146" t="s">
        <v>521</v>
      </c>
      <c r="L38" s="179" t="s">
        <v>381</v>
      </c>
      <c r="M38" s="148"/>
      <c r="N38" s="171"/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  <c r="CG38"/>
      <c r="CH38"/>
      <c r="CI38"/>
      <c r="CJ38"/>
      <c r="CK38"/>
      <c r="CL38"/>
      <c r="CM38"/>
      <c r="CN38"/>
      <c r="CO38"/>
      <c r="CP38"/>
      <c r="CQ38"/>
      <c r="CR38"/>
      <c r="CS38"/>
      <c r="CT38"/>
      <c r="CU38"/>
      <c r="CV38"/>
      <c r="CW38"/>
      <c r="CX38"/>
      <c r="CY38"/>
      <c r="CZ38"/>
      <c r="DA38"/>
      <c r="DB38"/>
      <c r="DC38"/>
      <c r="DD38"/>
      <c r="DE38"/>
      <c r="DF38"/>
      <c r="DG38"/>
      <c r="DH38"/>
      <c r="DI38"/>
      <c r="DJ38"/>
      <c r="DK38"/>
      <c r="DL38"/>
      <c r="DM38"/>
      <c r="DN38"/>
      <c r="DO38"/>
      <c r="DP38"/>
      <c r="DQ38"/>
      <c r="DR38"/>
      <c r="DS38"/>
      <c r="DT38"/>
      <c r="DU38"/>
      <c r="DV38"/>
      <c r="DW38"/>
      <c r="DX38"/>
      <c r="DY38"/>
      <c r="DZ38"/>
      <c r="EA38"/>
      <c r="EB38"/>
      <c r="EC38"/>
      <c r="ED38"/>
      <c r="EE38"/>
      <c r="EF38"/>
      <c r="EG38"/>
      <c r="EH38"/>
      <c r="EI38"/>
      <c r="EJ38"/>
      <c r="EK38"/>
      <c r="EL38"/>
      <c r="EM38"/>
      <c r="EN38"/>
      <c r="EO38"/>
      <c r="EP38"/>
      <c r="EQ38"/>
      <c r="ER38"/>
      <c r="ES38"/>
      <c r="ET38"/>
      <c r="EU38"/>
      <c r="EV38"/>
      <c r="EW38"/>
      <c r="EX38"/>
      <c r="EY38"/>
      <c r="EZ38"/>
      <c r="FA38"/>
      <c r="FB38"/>
      <c r="FC38"/>
      <c r="FD38"/>
      <c r="FE38"/>
      <c r="FF38"/>
      <c r="FG38"/>
      <c r="FH38"/>
      <c r="FI38"/>
      <c r="FJ38"/>
      <c r="FK38"/>
      <c r="FL38"/>
      <c r="FM38"/>
      <c r="FN38"/>
      <c r="FO38"/>
      <c r="FP38"/>
      <c r="FQ38"/>
      <c r="FR38"/>
      <c r="FS38"/>
      <c r="FT38"/>
      <c r="FU38"/>
      <c r="FV38"/>
      <c r="FW38"/>
      <c r="FX38"/>
      <c r="FY38"/>
      <c r="FZ38"/>
      <c r="GA38"/>
      <c r="GB38"/>
      <c r="GC38"/>
      <c r="GD38"/>
      <c r="GE38"/>
      <c r="GF38"/>
      <c r="GG38"/>
      <c r="GH38"/>
      <c r="GI38"/>
      <c r="GJ38"/>
      <c r="GK38"/>
      <c r="GL38"/>
      <c r="GM38"/>
      <c r="GN38"/>
      <c r="GO38"/>
      <c r="GP38"/>
      <c r="GQ38"/>
      <c r="GR38"/>
      <c r="GS38"/>
      <c r="GT38"/>
      <c r="GU38"/>
      <c r="GV38"/>
      <c r="GW38"/>
      <c r="GX38"/>
      <c r="GY38"/>
      <c r="GZ38"/>
      <c r="HA38"/>
      <c r="HB38"/>
      <c r="HC38"/>
      <c r="HD38"/>
      <c r="HE38"/>
      <c r="HF38"/>
      <c r="HG38"/>
      <c r="HH38"/>
      <c r="HI38"/>
      <c r="HJ38"/>
      <c r="HK38"/>
      <c r="HL38"/>
      <c r="HM38"/>
      <c r="HN38"/>
      <c r="HO38"/>
      <c r="HP38"/>
      <c r="HQ38"/>
      <c r="HR38"/>
      <c r="HS38"/>
      <c r="HT38"/>
      <c r="HU38"/>
      <c r="HV38"/>
      <c r="HW38"/>
      <c r="HX38"/>
      <c r="HY38"/>
      <c r="HZ38"/>
      <c r="IA38"/>
      <c r="IB38"/>
      <c r="IC38"/>
      <c r="ID38"/>
      <c r="IE38"/>
      <c r="IF38"/>
      <c r="IG38"/>
      <c r="IH38"/>
      <c r="II38"/>
      <c r="IJ38"/>
      <c r="IK38"/>
      <c r="IL38"/>
      <c r="IM38"/>
      <c r="IN38"/>
      <c r="IO38"/>
      <c r="IP38"/>
      <c r="IQ38"/>
      <c r="IR38"/>
      <c r="IS38"/>
      <c r="IT38"/>
      <c r="IU38"/>
      <c r="IV38"/>
    </row>
    <row r="39" spans="1:256" ht="18" customHeight="1">
      <c r="C39" s="150"/>
      <c r="D39" s="150"/>
      <c r="E39" s="150"/>
      <c r="F39" s="151"/>
      <c r="G39" s="152" t="s">
        <v>133</v>
      </c>
      <c r="H39" s="153">
        <f>H35+H36+H37+H38</f>
        <v>249.34</v>
      </c>
      <c r="I39" s="111"/>
      <c r="J39" s="172">
        <f>J38</f>
        <v>72</v>
      </c>
      <c r="K39" s="155"/>
      <c r="L39" s="111"/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  <c r="CG39"/>
      <c r="CH39"/>
      <c r="CI39"/>
      <c r="CJ39"/>
      <c r="CK39"/>
      <c r="CL39"/>
      <c r="CM39"/>
      <c r="CN39"/>
      <c r="CO39"/>
      <c r="CP39"/>
      <c r="CQ39"/>
      <c r="CR39"/>
      <c r="CS39"/>
      <c r="CT39"/>
      <c r="CU39"/>
      <c r="CV39"/>
      <c r="CW39"/>
      <c r="CX39"/>
      <c r="CY39"/>
      <c r="CZ39"/>
      <c r="DA39"/>
      <c r="DB39"/>
      <c r="DC39"/>
      <c r="DD39"/>
      <c r="DE39"/>
      <c r="DF39"/>
      <c r="DG39"/>
      <c r="DH39"/>
      <c r="DI39"/>
      <c r="DJ39"/>
      <c r="DK39"/>
      <c r="DL39"/>
      <c r="DM39"/>
      <c r="DN39"/>
      <c r="DO39"/>
      <c r="DP39"/>
      <c r="DQ39"/>
      <c r="DR39"/>
      <c r="DS39"/>
      <c r="DT39"/>
      <c r="DU39"/>
      <c r="DV39"/>
      <c r="DW39"/>
      <c r="DX39"/>
      <c r="DY39"/>
      <c r="DZ39"/>
      <c r="EA39"/>
      <c r="EB39"/>
      <c r="EC39"/>
      <c r="ED39"/>
      <c r="EE39"/>
      <c r="EF39"/>
      <c r="EG39"/>
      <c r="EH39"/>
      <c r="EI39"/>
      <c r="EJ39"/>
      <c r="EK39"/>
      <c r="EL39"/>
      <c r="EM39"/>
      <c r="EN39"/>
      <c r="EO39"/>
      <c r="EP39"/>
      <c r="EQ39"/>
      <c r="ER39"/>
      <c r="ES39"/>
      <c r="ET39"/>
      <c r="EU39"/>
      <c r="EV39"/>
      <c r="EW39"/>
      <c r="EX39"/>
      <c r="EY39"/>
      <c r="EZ39"/>
      <c r="FA39"/>
      <c r="FB39"/>
      <c r="FC39"/>
      <c r="FD39"/>
      <c r="FE39"/>
      <c r="FF39"/>
      <c r="FG39"/>
      <c r="FH39"/>
      <c r="FI39"/>
      <c r="FJ39"/>
      <c r="FK39"/>
      <c r="FL39"/>
      <c r="FM39"/>
      <c r="FN39"/>
      <c r="FO39"/>
      <c r="FP39"/>
      <c r="FQ39"/>
      <c r="FR39"/>
      <c r="FS39"/>
      <c r="FT39"/>
      <c r="FU39"/>
      <c r="FV39"/>
      <c r="FW39"/>
      <c r="FX39"/>
      <c r="FY39"/>
      <c r="FZ39"/>
      <c r="GA39"/>
      <c r="GB39"/>
      <c r="GC39"/>
      <c r="GD39"/>
      <c r="GE39"/>
      <c r="GF39"/>
      <c r="GG39"/>
      <c r="GH39"/>
      <c r="GI39"/>
      <c r="GJ39"/>
      <c r="GK39"/>
      <c r="GL39"/>
      <c r="GM39"/>
      <c r="GN39"/>
      <c r="GO39"/>
      <c r="GP39"/>
      <c r="GQ39"/>
      <c r="GR39"/>
      <c r="GS39"/>
      <c r="GT39"/>
      <c r="GU39"/>
      <c r="GV39"/>
      <c r="GW39"/>
      <c r="GX39"/>
      <c r="GY39"/>
      <c r="GZ39"/>
      <c r="HA39"/>
      <c r="HB39"/>
      <c r="HC39"/>
      <c r="HD39"/>
      <c r="HE39"/>
      <c r="HF39"/>
      <c r="HG39"/>
      <c r="HH39"/>
      <c r="HI39"/>
      <c r="HJ39"/>
      <c r="HK39"/>
      <c r="HL39"/>
      <c r="HM39"/>
      <c r="HN39"/>
      <c r="HO39"/>
      <c r="HP39"/>
      <c r="HQ39"/>
      <c r="HR39"/>
      <c r="HS39"/>
      <c r="HT39"/>
      <c r="HU39"/>
      <c r="HV39"/>
      <c r="HW39"/>
      <c r="HX39"/>
      <c r="HY39"/>
      <c r="HZ39"/>
      <c r="IA39"/>
      <c r="IB39"/>
      <c r="IC39"/>
      <c r="ID39"/>
      <c r="IE39"/>
      <c r="IF39"/>
      <c r="IG39"/>
      <c r="IH39"/>
      <c r="II39"/>
      <c r="IJ39"/>
      <c r="IK39"/>
      <c r="IL39"/>
      <c r="IM39"/>
      <c r="IN39"/>
      <c r="IO39"/>
      <c r="IP39"/>
      <c r="IQ39"/>
      <c r="IR39"/>
      <c r="IS39"/>
      <c r="IT39"/>
      <c r="IU39"/>
      <c r="IV39"/>
    </row>
    <row r="42" spans="1:256" s="63" customFormat="1">
      <c r="A42" s="32" t="s">
        <v>32</v>
      </c>
      <c r="B42" s="17"/>
      <c r="C42" s="17"/>
      <c r="H42" s="62" t="s">
        <v>33</v>
      </c>
    </row>
    <row r="43" spans="1:256" s="63" customFormat="1">
      <c r="A43" s="32"/>
      <c r="B43" s="17"/>
      <c r="C43" s="17"/>
      <c r="F43" s="62"/>
    </row>
    <row r="44" spans="1:256" s="63" customFormat="1">
      <c r="A44" s="32" t="s">
        <v>35</v>
      </c>
      <c r="B44" s="17"/>
      <c r="C44" s="17"/>
      <c r="H44" s="62" t="s">
        <v>36</v>
      </c>
    </row>
    <row r="45" spans="1:256" s="1" customFormat="1" ht="18.75" customHeight="1">
      <c r="A45" s="11"/>
      <c r="B45" s="474"/>
      <c r="C45" s="474"/>
      <c r="D45" s="474"/>
      <c r="F45" s="60"/>
      <c r="G45" s="62"/>
      <c r="H45" s="60"/>
      <c r="N45" s="62"/>
    </row>
    <row r="46" spans="1:256">
      <c r="A46" s="32" t="s">
        <v>34</v>
      </c>
      <c r="B46" s="63"/>
      <c r="C46" s="63"/>
      <c r="D46" s="17"/>
      <c r="H46" s="198" t="s">
        <v>140</v>
      </c>
    </row>
    <row r="47" spans="1:256">
      <c r="A47" s="32"/>
      <c r="B47" s="63"/>
      <c r="C47" s="63"/>
      <c r="D47" s="17"/>
      <c r="F47"/>
      <c r="G47"/>
      <c r="H47" s="63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  <c r="CG47"/>
      <c r="CH47"/>
      <c r="CI47"/>
      <c r="CJ47"/>
      <c r="CK47"/>
      <c r="CL47"/>
      <c r="CM47"/>
      <c r="CN47"/>
      <c r="CO47"/>
      <c r="CP47"/>
      <c r="CQ47"/>
      <c r="CR47"/>
      <c r="CS47"/>
      <c r="CT47"/>
      <c r="CU47"/>
      <c r="CV47"/>
      <c r="CW47"/>
      <c r="CX47"/>
      <c r="CY47"/>
      <c r="CZ47"/>
      <c r="DA47"/>
      <c r="DB47"/>
      <c r="DC47"/>
      <c r="DD47"/>
      <c r="DE47"/>
      <c r="DF47"/>
      <c r="DG47"/>
      <c r="DH47"/>
      <c r="DI47"/>
      <c r="DJ47"/>
      <c r="DK47"/>
      <c r="DL47"/>
      <c r="DM47"/>
      <c r="DN47"/>
      <c r="DO47"/>
      <c r="DP47"/>
      <c r="DQ47"/>
      <c r="DR47"/>
      <c r="DS47"/>
      <c r="DT47"/>
      <c r="DU47"/>
      <c r="DV47"/>
      <c r="DW47"/>
      <c r="DX47"/>
      <c r="DY47"/>
      <c r="DZ47"/>
      <c r="EA47"/>
      <c r="EB47"/>
      <c r="EC47"/>
      <c r="ED47"/>
      <c r="EE47"/>
      <c r="EF47"/>
      <c r="EG47"/>
      <c r="EH47"/>
      <c r="EI47"/>
      <c r="EJ47"/>
      <c r="EK47"/>
      <c r="EL47"/>
      <c r="EM47"/>
      <c r="EN47"/>
      <c r="EO47"/>
      <c r="EP47"/>
      <c r="EQ47"/>
      <c r="ER47"/>
      <c r="ES47"/>
      <c r="ET47"/>
      <c r="EU47"/>
      <c r="EV47"/>
      <c r="EW47"/>
      <c r="EX47"/>
      <c r="EY47"/>
      <c r="EZ47"/>
      <c r="FA47"/>
      <c r="FB47"/>
      <c r="FC47"/>
      <c r="FD47"/>
      <c r="FE47"/>
      <c r="FF47"/>
      <c r="FG47"/>
      <c r="FH47"/>
      <c r="FI47"/>
      <c r="FJ47"/>
      <c r="FK47"/>
      <c r="FL47"/>
      <c r="FM47"/>
      <c r="FN47"/>
      <c r="FO47"/>
      <c r="FP47"/>
      <c r="FQ47"/>
      <c r="FR47"/>
      <c r="FS47"/>
      <c r="FT47"/>
      <c r="FU47"/>
      <c r="FV47"/>
      <c r="FW47"/>
      <c r="FX47"/>
      <c r="FY47"/>
      <c r="FZ47"/>
      <c r="GA47"/>
      <c r="GB47"/>
      <c r="GC47"/>
      <c r="GD47"/>
      <c r="GE47"/>
      <c r="GF47"/>
      <c r="GG47"/>
      <c r="GH47"/>
      <c r="GI47"/>
      <c r="GJ47"/>
      <c r="GK47"/>
      <c r="GL47"/>
      <c r="GM47"/>
      <c r="GN47"/>
      <c r="GO47"/>
      <c r="GP47"/>
      <c r="GQ47"/>
      <c r="GR47"/>
      <c r="GS47"/>
      <c r="GT47"/>
      <c r="GU47"/>
      <c r="GV47"/>
      <c r="GW47"/>
      <c r="GX47"/>
      <c r="GY47"/>
      <c r="GZ47"/>
      <c r="HA47"/>
      <c r="HB47"/>
      <c r="HC47"/>
      <c r="HD47"/>
      <c r="HE47"/>
      <c r="HF47"/>
      <c r="HG47"/>
      <c r="HH47"/>
      <c r="HI47"/>
      <c r="HJ47"/>
      <c r="HK47"/>
      <c r="HL47"/>
      <c r="HM47"/>
      <c r="HN47"/>
      <c r="HO47"/>
      <c r="HP47"/>
      <c r="HQ47"/>
      <c r="HR47"/>
      <c r="HS47"/>
      <c r="HT47"/>
      <c r="HU47"/>
      <c r="HV47"/>
      <c r="HW47"/>
      <c r="HX47"/>
      <c r="HY47"/>
      <c r="HZ47"/>
      <c r="IA47"/>
      <c r="IB47"/>
      <c r="IC47"/>
      <c r="ID47"/>
      <c r="IE47"/>
      <c r="IF47"/>
      <c r="IG47"/>
      <c r="IH47"/>
      <c r="II47"/>
      <c r="IJ47"/>
      <c r="IK47"/>
      <c r="IL47"/>
      <c r="IM47"/>
      <c r="IN47"/>
      <c r="IO47"/>
      <c r="IP47"/>
      <c r="IQ47"/>
      <c r="IR47"/>
      <c r="IS47"/>
      <c r="IT47"/>
      <c r="IU47"/>
      <c r="IV47"/>
    </row>
    <row r="48" spans="1:256">
      <c r="A48" s="32" t="s">
        <v>37</v>
      </c>
      <c r="B48" s="63"/>
      <c r="C48" s="63"/>
      <c r="D48" s="63"/>
      <c r="F48"/>
      <c r="G48"/>
      <c r="H48" s="198" t="s">
        <v>66</v>
      </c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  <c r="CG48"/>
      <c r="CH48"/>
      <c r="CI48"/>
      <c r="CJ48"/>
      <c r="CK48"/>
      <c r="CL48"/>
      <c r="CM48"/>
      <c r="CN48"/>
      <c r="CO48"/>
      <c r="CP48"/>
      <c r="CQ48"/>
      <c r="CR48"/>
      <c r="CS48"/>
      <c r="CT48"/>
      <c r="CU48"/>
      <c r="CV48"/>
      <c r="CW48"/>
      <c r="CX48"/>
      <c r="CY48"/>
      <c r="CZ48"/>
      <c r="DA48"/>
      <c r="DB48"/>
      <c r="DC48"/>
      <c r="DD48"/>
      <c r="DE48"/>
      <c r="DF48"/>
      <c r="DG48"/>
      <c r="DH48"/>
      <c r="DI48"/>
      <c r="DJ48"/>
      <c r="DK48"/>
      <c r="DL48"/>
      <c r="DM48"/>
      <c r="DN48"/>
      <c r="DO48"/>
      <c r="DP48"/>
      <c r="DQ48"/>
      <c r="DR48"/>
      <c r="DS48"/>
      <c r="DT48"/>
      <c r="DU48"/>
      <c r="DV48"/>
      <c r="DW48"/>
      <c r="DX48"/>
      <c r="DY48"/>
      <c r="DZ48"/>
      <c r="EA48"/>
      <c r="EB48"/>
      <c r="EC48"/>
      <c r="ED48"/>
      <c r="EE48"/>
      <c r="EF48"/>
      <c r="EG48"/>
      <c r="EH48"/>
      <c r="EI48"/>
      <c r="EJ48"/>
      <c r="EK48"/>
      <c r="EL48"/>
      <c r="EM48"/>
      <c r="EN48"/>
      <c r="EO48"/>
      <c r="EP48"/>
      <c r="EQ48"/>
      <c r="ER48"/>
      <c r="ES48"/>
      <c r="ET48"/>
      <c r="EU48"/>
      <c r="EV48"/>
      <c r="EW48"/>
      <c r="EX48"/>
      <c r="EY48"/>
      <c r="EZ48"/>
      <c r="FA48"/>
      <c r="FB48"/>
      <c r="FC48"/>
      <c r="FD48"/>
      <c r="FE48"/>
      <c r="FF48"/>
      <c r="FG48"/>
      <c r="FH48"/>
      <c r="FI48"/>
      <c r="FJ48"/>
      <c r="FK48"/>
      <c r="FL48"/>
      <c r="FM48"/>
      <c r="FN48"/>
      <c r="FO48"/>
      <c r="FP48"/>
      <c r="FQ48"/>
      <c r="FR48"/>
      <c r="FS48"/>
      <c r="FT48"/>
      <c r="FU48"/>
      <c r="FV48"/>
      <c r="FW48"/>
      <c r="FX48"/>
      <c r="FY48"/>
      <c r="FZ48"/>
      <c r="GA48"/>
      <c r="GB48"/>
      <c r="GC48"/>
      <c r="GD48"/>
      <c r="GE48"/>
      <c r="GF48"/>
      <c r="GG48"/>
      <c r="GH48"/>
      <c r="GI48"/>
      <c r="GJ48"/>
      <c r="GK48"/>
      <c r="GL48"/>
      <c r="GM48"/>
      <c r="GN48"/>
      <c r="GO48"/>
      <c r="GP48"/>
      <c r="GQ48"/>
      <c r="GR48"/>
      <c r="GS48"/>
      <c r="GT48"/>
      <c r="GU48"/>
      <c r="GV48"/>
      <c r="GW48"/>
      <c r="GX48"/>
      <c r="GY48"/>
      <c r="GZ48"/>
      <c r="HA48"/>
      <c r="HB48"/>
      <c r="HC48"/>
      <c r="HD48"/>
      <c r="HE48"/>
      <c r="HF48"/>
      <c r="HG48"/>
      <c r="HH48"/>
      <c r="HI48"/>
      <c r="HJ48"/>
      <c r="HK48"/>
      <c r="HL48"/>
      <c r="HM48"/>
      <c r="HN48"/>
      <c r="HO48"/>
      <c r="HP48"/>
      <c r="HQ48"/>
      <c r="HR48"/>
      <c r="HS48"/>
      <c r="HT48"/>
      <c r="HU48"/>
      <c r="HV48"/>
      <c r="HW48"/>
      <c r="HX48"/>
      <c r="HY48"/>
      <c r="HZ48"/>
      <c r="IA48"/>
      <c r="IB48"/>
      <c r="IC48"/>
      <c r="ID48"/>
      <c r="IE48"/>
      <c r="IF48"/>
      <c r="IG48"/>
      <c r="IH48"/>
      <c r="II48"/>
      <c r="IJ48"/>
      <c r="IK48"/>
      <c r="IL48"/>
      <c r="IM48"/>
      <c r="IN48"/>
      <c r="IO48"/>
      <c r="IP48"/>
      <c r="IQ48"/>
      <c r="IR48"/>
      <c r="IS48"/>
      <c r="IT48"/>
      <c r="IU48"/>
      <c r="IV48"/>
    </row>
    <row r="49" spans="1:256">
      <c r="A49" s="69"/>
      <c r="B49" s="60"/>
      <c r="C49" s="60"/>
      <c r="D49" s="70"/>
      <c r="E49" s="62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  <c r="CW49"/>
      <c r="CX49"/>
      <c r="CY49"/>
      <c r="CZ49"/>
      <c r="DA49"/>
      <c r="DB49"/>
      <c r="DC49"/>
      <c r="DD49"/>
      <c r="DE49"/>
      <c r="DF49"/>
      <c r="DG49"/>
      <c r="DH49"/>
      <c r="DI49"/>
      <c r="DJ49"/>
      <c r="DK49"/>
      <c r="DL49"/>
      <c r="DM49"/>
      <c r="DN49"/>
      <c r="DO49"/>
      <c r="DP49"/>
      <c r="DQ49"/>
      <c r="DR49"/>
      <c r="DS49"/>
      <c r="DT49"/>
      <c r="DU49"/>
      <c r="DV49"/>
      <c r="DW49"/>
      <c r="DX49"/>
      <c r="DY49"/>
      <c r="DZ49"/>
      <c r="EA49"/>
      <c r="EB49"/>
      <c r="EC49"/>
      <c r="ED49"/>
      <c r="EE49"/>
      <c r="EF49"/>
      <c r="EG49"/>
      <c r="EH49"/>
      <c r="EI49"/>
      <c r="EJ49"/>
      <c r="EK49"/>
      <c r="EL49"/>
      <c r="EM49"/>
      <c r="EN49"/>
      <c r="EO49"/>
      <c r="EP49"/>
      <c r="EQ49"/>
      <c r="ER49"/>
      <c r="ES49"/>
      <c r="ET49"/>
      <c r="EU49"/>
      <c r="EV49"/>
      <c r="EW49"/>
      <c r="EX49"/>
      <c r="EY49"/>
      <c r="EZ49"/>
      <c r="FA49"/>
      <c r="FB49"/>
      <c r="FC49"/>
      <c r="FD49"/>
      <c r="FE49"/>
      <c r="FF49"/>
      <c r="FG49"/>
      <c r="FH49"/>
      <c r="FI49"/>
      <c r="FJ49"/>
      <c r="FK49"/>
      <c r="FL49"/>
      <c r="FM49"/>
      <c r="FN49"/>
      <c r="FO49"/>
      <c r="FP49"/>
      <c r="FQ49"/>
      <c r="FR49"/>
      <c r="FS49"/>
      <c r="FT49"/>
      <c r="FU49"/>
      <c r="FV49"/>
      <c r="FW49"/>
      <c r="FX49"/>
      <c r="FY49"/>
      <c r="FZ49"/>
      <c r="GA49"/>
      <c r="GB49"/>
      <c r="GC49"/>
      <c r="GD49"/>
      <c r="GE49"/>
      <c r="GF49"/>
      <c r="GG49"/>
      <c r="GH49"/>
      <c r="GI49"/>
      <c r="GJ49"/>
      <c r="GK49"/>
      <c r="GL49"/>
      <c r="GM49"/>
      <c r="GN49"/>
      <c r="GO49"/>
      <c r="GP49"/>
      <c r="GQ49"/>
      <c r="GR49"/>
      <c r="GS49"/>
      <c r="GT49"/>
      <c r="GU49"/>
      <c r="GV49"/>
      <c r="GW49"/>
      <c r="GX49"/>
      <c r="GY49"/>
      <c r="GZ49"/>
      <c r="HA49"/>
      <c r="HB49"/>
      <c r="HC49"/>
      <c r="HD49"/>
      <c r="HE49"/>
      <c r="HF49"/>
      <c r="HG49"/>
      <c r="HH49"/>
      <c r="HI49"/>
      <c r="HJ49"/>
      <c r="HK49"/>
      <c r="HL49"/>
      <c r="HM49"/>
      <c r="HN49"/>
      <c r="HO49"/>
      <c r="HP49"/>
      <c r="HQ49"/>
      <c r="HR49"/>
      <c r="HS49"/>
      <c r="HT49"/>
      <c r="HU49"/>
      <c r="HV49"/>
      <c r="HW49"/>
      <c r="HX49"/>
      <c r="HY49"/>
      <c r="HZ49"/>
      <c r="IA49"/>
      <c r="IB49"/>
      <c r="IC49"/>
      <c r="ID49"/>
      <c r="IE49"/>
      <c r="IF49"/>
      <c r="IG49"/>
      <c r="IH49"/>
      <c r="II49"/>
      <c r="IJ49"/>
      <c r="IK49"/>
      <c r="IL49"/>
      <c r="IM49"/>
      <c r="IN49"/>
      <c r="IO49"/>
      <c r="IP49"/>
      <c r="IQ49"/>
      <c r="IR49"/>
      <c r="IS49"/>
      <c r="IT49"/>
      <c r="IU49"/>
      <c r="IV49"/>
    </row>
  </sheetData>
  <mergeCells count="27">
    <mergeCell ref="L34:N34"/>
    <mergeCell ref="E14:J14"/>
    <mergeCell ref="C27:E27"/>
    <mergeCell ref="L27:N27"/>
    <mergeCell ref="B45:D45"/>
    <mergeCell ref="A5:N5"/>
    <mergeCell ref="L33:N33"/>
    <mergeCell ref="A4:N4"/>
    <mergeCell ref="A13:C13"/>
    <mergeCell ref="L14:N15"/>
    <mergeCell ref="A21:A24"/>
    <mergeCell ref="C20:E20"/>
    <mergeCell ref="L20:N20"/>
    <mergeCell ref="L12:N12"/>
    <mergeCell ref="C34:E34"/>
    <mergeCell ref="A16:C16"/>
    <mergeCell ref="A35:A38"/>
    <mergeCell ref="L13:N13"/>
    <mergeCell ref="E11:J11"/>
    <mergeCell ref="A28:A31"/>
    <mergeCell ref="A17:C17"/>
    <mergeCell ref="A14:C14"/>
    <mergeCell ref="A10:N10"/>
    <mergeCell ref="A6:N6"/>
    <mergeCell ref="A7:N7"/>
    <mergeCell ref="A9:N9"/>
    <mergeCell ref="E13:J13"/>
  </mergeCells>
  <pageMargins left="0.5" right="0.19652777777777802" top="0.62986111111111098" bottom="0.37986111111111093" header="0.51181102362204689" footer="0.51181102362204689"/>
  <pageSetup paperSize="9" scale="73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>
  <sheetPr>
    <tabColor rgb="FFFABF8F"/>
    <pageSetUpPr fitToPage="1"/>
  </sheetPr>
  <dimension ref="A1:IV42"/>
  <sheetViews>
    <sheetView topLeftCell="A10" workbookViewId="0">
      <selection activeCell="N32" sqref="N32:N36"/>
    </sheetView>
  </sheetViews>
  <sheetFormatPr defaultColWidth="9" defaultRowHeight="15"/>
  <cols>
    <col min="1" max="1" width="5.85546875" style="1" customWidth="1"/>
    <col min="2" max="2" width="11.42578125" style="1" customWidth="1"/>
    <col min="3" max="3" width="16.85546875" style="1" customWidth="1"/>
    <col min="4" max="4" width="9.85546875" style="1" customWidth="1"/>
    <col min="5" max="5" width="10.42578125" style="1" customWidth="1"/>
    <col min="6" max="6" width="9.7109375" style="1" customWidth="1"/>
    <col min="7" max="7" width="28.140625" style="1" customWidth="1"/>
    <col min="8" max="8" width="25.7109375" style="1" customWidth="1"/>
    <col min="9" max="9" width="7.42578125" style="1" customWidth="1"/>
    <col min="10" max="10" width="8" style="1" customWidth="1"/>
    <col min="11" max="11" width="8.85546875" style="1" customWidth="1"/>
    <col min="12" max="12" width="7.5703125" style="2" customWidth="1"/>
    <col min="13" max="13" width="12" style="1" customWidth="1"/>
    <col min="14" max="14" width="11.85546875" style="1" customWidth="1"/>
    <col min="15" max="15" width="12.140625" style="1" customWidth="1"/>
    <col min="16" max="256" width="9.140625" style="1" customWidth="1"/>
  </cols>
  <sheetData>
    <row r="1" spans="1:15" ht="18.75" customHeight="1">
      <c r="A1" s="471" t="s">
        <v>0</v>
      </c>
      <c r="B1" s="471"/>
      <c r="C1" s="471"/>
      <c r="D1" s="471"/>
      <c r="E1" s="471"/>
      <c r="F1" s="471"/>
      <c r="G1" s="471"/>
      <c r="H1" s="471"/>
      <c r="I1" s="471"/>
      <c r="J1" s="471"/>
      <c r="K1" s="471"/>
      <c r="L1" s="471"/>
      <c r="M1" s="471"/>
      <c r="N1" s="471"/>
      <c r="O1" s="471"/>
    </row>
    <row r="2" spans="1:15" ht="18.75" customHeight="1">
      <c r="A2" s="471" t="s">
        <v>8</v>
      </c>
      <c r="B2" s="471"/>
      <c r="C2" s="471"/>
      <c r="D2" s="471"/>
      <c r="E2" s="471"/>
      <c r="F2" s="471"/>
      <c r="G2" s="471"/>
      <c r="H2" s="471"/>
      <c r="I2" s="471"/>
      <c r="J2" s="471"/>
      <c r="K2" s="471"/>
      <c r="L2" s="471"/>
      <c r="M2" s="471"/>
      <c r="N2" s="471"/>
      <c r="O2" s="471"/>
    </row>
    <row r="3" spans="1:15" ht="18.75" customHeight="1">
      <c r="A3" s="471" t="s">
        <v>2</v>
      </c>
      <c r="B3" s="471"/>
      <c r="C3" s="471"/>
      <c r="D3" s="471"/>
      <c r="E3" s="471"/>
      <c r="F3" s="471"/>
      <c r="G3" s="471"/>
      <c r="H3" s="471"/>
      <c r="I3" s="471"/>
      <c r="J3" s="471"/>
      <c r="K3" s="471"/>
      <c r="L3" s="471"/>
      <c r="M3" s="471"/>
      <c r="N3" s="471"/>
      <c r="O3" s="471"/>
    </row>
    <row r="4" spans="1:15" s="1" customFormat="1" ht="18" customHeight="1">
      <c r="A4" s="471" t="s">
        <v>3</v>
      </c>
      <c r="B4" s="471"/>
      <c r="C4" s="471"/>
      <c r="D4" s="471"/>
      <c r="E4" s="471"/>
      <c r="F4" s="471"/>
      <c r="G4" s="471"/>
      <c r="H4" s="471"/>
      <c r="I4" s="471"/>
      <c r="J4" s="471"/>
      <c r="K4" s="471"/>
      <c r="L4" s="471"/>
      <c r="M4" s="471"/>
      <c r="N4" s="471"/>
      <c r="O4" s="471"/>
    </row>
    <row r="5" spans="1:15" s="1" customFormat="1" ht="7.5" customHeight="1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</row>
    <row r="6" spans="1:15" s="1" customFormat="1" ht="18" customHeight="1">
      <c r="A6" s="462" t="s">
        <v>6</v>
      </c>
      <c r="B6" s="462"/>
      <c r="C6" s="462"/>
      <c r="D6" s="465" t="s">
        <v>9</v>
      </c>
      <c r="E6" s="465"/>
      <c r="F6" s="465"/>
      <c r="G6" s="465"/>
      <c r="H6" s="465"/>
      <c r="I6" s="465"/>
      <c r="J6" s="465"/>
      <c r="K6" s="465"/>
      <c r="L6" s="465"/>
      <c r="M6" s="4"/>
      <c r="N6" s="4"/>
      <c r="O6" s="4"/>
    </row>
    <row r="7" spans="1:15" s="1" customFormat="1" ht="18" customHeight="1">
      <c r="A7" s="476" t="s">
        <v>7</v>
      </c>
      <c r="B7" s="476"/>
      <c r="C7" s="476"/>
      <c r="D7" s="465" t="s">
        <v>4</v>
      </c>
      <c r="E7" s="465"/>
      <c r="F7" s="465"/>
      <c r="G7" s="465"/>
      <c r="H7" s="465"/>
      <c r="I7" s="465"/>
      <c r="J7" s="465"/>
      <c r="K7" s="465"/>
      <c r="L7" s="465"/>
    </row>
    <row r="8" spans="1:15" s="1" customFormat="1" ht="18" customHeight="1">
      <c r="A8" s="481" t="s">
        <v>10</v>
      </c>
      <c r="B8" s="481"/>
      <c r="C8" s="481"/>
      <c r="D8" s="465" t="s">
        <v>5</v>
      </c>
      <c r="E8" s="465"/>
      <c r="F8" s="465"/>
      <c r="G8" s="465"/>
      <c r="H8" s="465"/>
      <c r="I8" s="465"/>
      <c r="J8" s="465"/>
      <c r="K8" s="465"/>
      <c r="L8" s="465"/>
      <c r="M8" s="472" t="s">
        <v>46</v>
      </c>
      <c r="N8" s="472"/>
      <c r="O8" s="472"/>
    </row>
    <row r="9" spans="1:15" s="1" customFormat="1" ht="18" customHeight="1">
      <c r="A9" s="481"/>
      <c r="B9" s="481"/>
      <c r="C9" s="481"/>
      <c r="D9" s="465" t="s">
        <v>58</v>
      </c>
      <c r="E9" s="465"/>
      <c r="F9" s="465"/>
      <c r="G9" s="465"/>
      <c r="H9" s="465"/>
      <c r="I9" s="465"/>
      <c r="J9" s="465"/>
      <c r="K9" s="465"/>
      <c r="L9" s="465"/>
      <c r="M9" s="472" t="s">
        <v>13</v>
      </c>
      <c r="N9" s="472"/>
      <c r="O9" s="472"/>
    </row>
    <row r="10" spans="1:15" s="1" customFormat="1" ht="18" customHeight="1">
      <c r="A10" s="481"/>
      <c r="B10" s="481"/>
      <c r="C10" s="481"/>
      <c r="D10" s="465" t="s">
        <v>48</v>
      </c>
      <c r="E10" s="465"/>
      <c r="F10" s="465"/>
      <c r="G10" s="465"/>
      <c r="H10" s="465"/>
      <c r="I10" s="465"/>
      <c r="J10" s="465"/>
      <c r="K10" s="465"/>
      <c r="L10" s="465"/>
      <c r="M10" s="473" t="s">
        <v>15</v>
      </c>
      <c r="N10" s="473"/>
      <c r="O10" s="473"/>
    </row>
    <row r="11" spans="1:15" s="1" customFormat="1" ht="7.5" customHeight="1">
      <c r="A11" s="35"/>
      <c r="B11" s="36"/>
      <c r="C11" s="37"/>
      <c r="D11" s="12"/>
      <c r="E11" s="13"/>
      <c r="F11" s="13"/>
      <c r="G11" s="13"/>
      <c r="H11" s="13"/>
      <c r="I11" s="13"/>
      <c r="J11" s="13"/>
      <c r="K11" s="13"/>
      <c r="L11" s="13"/>
      <c r="M11" s="473"/>
      <c r="N11" s="473"/>
      <c r="O11" s="473"/>
    </row>
    <row r="12" spans="1:15" s="1" customFormat="1" ht="18" customHeight="1">
      <c r="A12" s="38" t="s">
        <v>16</v>
      </c>
      <c r="B12" s="39"/>
      <c r="C12" s="40"/>
      <c r="D12" s="71">
        <v>48</v>
      </c>
      <c r="E12" s="6"/>
      <c r="F12" s="6"/>
      <c r="G12" s="6"/>
      <c r="H12" s="6"/>
      <c r="I12" s="6"/>
      <c r="J12" s="6"/>
      <c r="K12" s="6"/>
      <c r="L12" s="6"/>
      <c r="M12" s="42" t="s">
        <v>17</v>
      </c>
      <c r="N12" s="42" t="s">
        <v>18</v>
      </c>
      <c r="O12" s="42" t="s">
        <v>19</v>
      </c>
    </row>
    <row r="13" spans="1:15" s="1" customFormat="1" ht="18" customHeight="1">
      <c r="A13" s="43" t="s">
        <v>20</v>
      </c>
      <c r="B13" s="39"/>
      <c r="C13" s="40"/>
      <c r="D13" s="55">
        <v>326</v>
      </c>
      <c r="E13" s="6"/>
      <c r="F13" s="6"/>
      <c r="G13" s="6"/>
      <c r="H13" s="6"/>
      <c r="I13" s="6"/>
      <c r="J13" s="6"/>
      <c r="K13" s="6"/>
      <c r="L13" s="6"/>
      <c r="M13" s="42">
        <v>146</v>
      </c>
      <c r="N13" s="42">
        <v>120</v>
      </c>
      <c r="O13" s="42">
        <v>66</v>
      </c>
    </row>
    <row r="14" spans="1:15" s="1" customFormat="1" ht="7.5" customHeight="1">
      <c r="A14" s="18"/>
      <c r="B14" s="18"/>
      <c r="C14" s="18"/>
      <c r="D14" s="18"/>
      <c r="E14" s="18"/>
      <c r="F14" s="18"/>
      <c r="G14" s="18"/>
      <c r="H14" s="18"/>
      <c r="I14" s="18"/>
      <c r="J14" s="18"/>
      <c r="K14" s="18"/>
      <c r="L14" s="19"/>
      <c r="M14" s="18"/>
      <c r="N14" s="18"/>
    </row>
    <row r="15" spans="1:15" s="1" customFormat="1" ht="15" customHeight="1">
      <c r="A15" s="477" t="s">
        <v>21</v>
      </c>
      <c r="B15" s="478" t="s">
        <v>22</v>
      </c>
      <c r="C15" s="478"/>
      <c r="D15" s="478"/>
      <c r="E15" s="478" t="s">
        <v>23</v>
      </c>
      <c r="F15" s="478" t="s">
        <v>24</v>
      </c>
      <c r="G15" s="478" t="s">
        <v>25</v>
      </c>
      <c r="H15" s="478" t="s">
        <v>26</v>
      </c>
      <c r="I15" s="478" t="s">
        <v>27</v>
      </c>
      <c r="J15" s="478" t="s">
        <v>676</v>
      </c>
      <c r="K15" s="478" t="s">
        <v>29</v>
      </c>
      <c r="L15" s="477" t="s">
        <v>30</v>
      </c>
      <c r="M15" s="478" t="s">
        <v>31</v>
      </c>
      <c r="N15" s="478"/>
      <c r="O15" s="478"/>
    </row>
    <row r="16" spans="1:15" s="1" customFormat="1" ht="12.75">
      <c r="A16" s="477"/>
      <c r="B16" s="478"/>
      <c r="C16" s="478"/>
      <c r="D16" s="478"/>
      <c r="E16" s="478"/>
      <c r="F16" s="478"/>
      <c r="G16" s="478"/>
      <c r="H16" s="478"/>
      <c r="I16" s="478"/>
      <c r="J16" s="478"/>
      <c r="K16" s="478"/>
      <c r="L16" s="477"/>
      <c r="M16" s="478"/>
      <c r="N16" s="478"/>
      <c r="O16" s="478"/>
    </row>
    <row r="17" spans="1:15" ht="18" customHeight="1">
      <c r="A17" s="45">
        <v>1</v>
      </c>
      <c r="B17" s="38" t="s">
        <v>387</v>
      </c>
      <c r="C17" s="46"/>
      <c r="D17" s="47"/>
      <c r="E17" s="48">
        <v>1991</v>
      </c>
      <c r="F17" s="48" t="s">
        <v>17</v>
      </c>
      <c r="G17" s="48" t="s">
        <v>51</v>
      </c>
      <c r="H17" s="58" t="s">
        <v>175</v>
      </c>
      <c r="I17" s="49">
        <v>54.48</v>
      </c>
      <c r="J17" s="74">
        <v>181</v>
      </c>
      <c r="K17" s="48" t="s">
        <v>17</v>
      </c>
      <c r="L17" s="51">
        <v>20</v>
      </c>
      <c r="M17" s="52" t="s">
        <v>683</v>
      </c>
      <c r="N17" s="53"/>
      <c r="O17" s="54"/>
    </row>
    <row r="18" spans="1:15" ht="18" customHeight="1">
      <c r="A18" s="45">
        <v>2</v>
      </c>
      <c r="B18" s="38" t="s">
        <v>392</v>
      </c>
      <c r="C18" s="46"/>
      <c r="D18" s="47"/>
      <c r="E18" s="48">
        <v>1988</v>
      </c>
      <c r="F18" s="48" t="s">
        <v>17</v>
      </c>
      <c r="G18" s="48" t="s">
        <v>51</v>
      </c>
      <c r="H18" s="58" t="s">
        <v>175</v>
      </c>
      <c r="I18" s="49">
        <v>56.74</v>
      </c>
      <c r="J18" s="50">
        <v>177</v>
      </c>
      <c r="K18" s="48" t="s">
        <v>17</v>
      </c>
      <c r="L18" s="51">
        <v>18</v>
      </c>
      <c r="M18" s="52" t="s">
        <v>257</v>
      </c>
      <c r="N18" s="53"/>
      <c r="O18" s="54"/>
    </row>
    <row r="19" spans="1:15" ht="18" customHeight="1">
      <c r="A19" s="45">
        <v>3</v>
      </c>
      <c r="B19" s="38" t="s">
        <v>389</v>
      </c>
      <c r="C19" s="46"/>
      <c r="D19" s="47"/>
      <c r="E19" s="48">
        <v>2004</v>
      </c>
      <c r="F19" s="48" t="s">
        <v>18</v>
      </c>
      <c r="G19" s="48" t="s">
        <v>74</v>
      </c>
      <c r="H19" s="48" t="s">
        <v>390</v>
      </c>
      <c r="I19" s="49">
        <v>57.6</v>
      </c>
      <c r="J19" s="50">
        <v>168</v>
      </c>
      <c r="K19" s="211" t="s">
        <v>641</v>
      </c>
      <c r="L19" s="51">
        <v>16</v>
      </c>
      <c r="M19" s="52" t="s">
        <v>391</v>
      </c>
      <c r="N19" s="53"/>
      <c r="O19" s="54"/>
    </row>
    <row r="20" spans="1:15" ht="18" customHeight="1">
      <c r="A20" s="45">
        <v>4</v>
      </c>
      <c r="B20" s="38" t="s">
        <v>395</v>
      </c>
      <c r="C20" s="46"/>
      <c r="D20" s="47"/>
      <c r="E20" s="48">
        <v>1999</v>
      </c>
      <c r="F20" s="48" t="s">
        <v>18</v>
      </c>
      <c r="G20" s="48" t="s">
        <v>51</v>
      </c>
      <c r="H20" s="58" t="s">
        <v>175</v>
      </c>
      <c r="I20" s="49">
        <v>55.7</v>
      </c>
      <c r="J20" s="50">
        <v>166</v>
      </c>
      <c r="K20" s="211" t="s">
        <v>641</v>
      </c>
      <c r="L20" s="51">
        <v>15</v>
      </c>
      <c r="M20" s="52" t="s">
        <v>176</v>
      </c>
      <c r="N20" s="53"/>
      <c r="O20" s="54"/>
    </row>
    <row r="21" spans="1:15" ht="18" customHeight="1">
      <c r="A21" s="45">
        <v>5</v>
      </c>
      <c r="B21" s="38" t="s">
        <v>393</v>
      </c>
      <c r="C21" s="46"/>
      <c r="D21" s="47"/>
      <c r="E21" s="48">
        <v>1999</v>
      </c>
      <c r="F21" s="48" t="s">
        <v>18</v>
      </c>
      <c r="G21" s="48" t="s">
        <v>156</v>
      </c>
      <c r="H21" s="48"/>
      <c r="I21" s="49">
        <v>56.65</v>
      </c>
      <c r="J21" s="50">
        <v>153</v>
      </c>
      <c r="K21" s="211" t="s">
        <v>641</v>
      </c>
      <c r="L21" s="51">
        <v>14</v>
      </c>
      <c r="M21" s="52" t="s">
        <v>394</v>
      </c>
      <c r="N21" s="53"/>
      <c r="O21" s="54"/>
    </row>
    <row r="22" spans="1:15" ht="18" customHeight="1">
      <c r="A22" s="45">
        <v>6</v>
      </c>
      <c r="B22" s="38" t="s">
        <v>402</v>
      </c>
      <c r="C22" s="46"/>
      <c r="D22" s="47"/>
      <c r="E22" s="48">
        <v>2004</v>
      </c>
      <c r="F22" s="48" t="s">
        <v>19</v>
      </c>
      <c r="G22" s="48" t="s">
        <v>280</v>
      </c>
      <c r="H22" s="48" t="s">
        <v>281</v>
      </c>
      <c r="I22" s="49">
        <v>55.24</v>
      </c>
      <c r="J22" s="50">
        <v>131</v>
      </c>
      <c r="K22" s="57" t="s">
        <v>636</v>
      </c>
      <c r="L22" s="51">
        <v>13</v>
      </c>
      <c r="M22" s="52" t="s">
        <v>403</v>
      </c>
      <c r="N22" s="53"/>
      <c r="O22" s="54"/>
    </row>
    <row r="23" spans="1:15" ht="18" customHeight="1">
      <c r="A23" s="45">
        <v>7</v>
      </c>
      <c r="B23" s="38" t="s">
        <v>400</v>
      </c>
      <c r="C23" s="46"/>
      <c r="D23" s="47"/>
      <c r="E23" s="48">
        <v>2007</v>
      </c>
      <c r="F23" s="48" t="s">
        <v>19</v>
      </c>
      <c r="G23" s="48" t="s">
        <v>158</v>
      </c>
      <c r="H23" s="48"/>
      <c r="I23" s="49">
        <v>50.1</v>
      </c>
      <c r="J23" s="50">
        <v>121</v>
      </c>
      <c r="K23" s="57" t="s">
        <v>636</v>
      </c>
      <c r="L23" s="51">
        <v>12</v>
      </c>
      <c r="M23" s="52" t="s">
        <v>401</v>
      </c>
      <c r="N23" s="53"/>
      <c r="O23" s="54"/>
    </row>
    <row r="24" spans="1:15" ht="18" customHeight="1">
      <c r="A24" s="45">
        <v>8</v>
      </c>
      <c r="B24" s="38" t="s">
        <v>398</v>
      </c>
      <c r="C24" s="46"/>
      <c r="D24" s="47"/>
      <c r="E24" s="48">
        <v>2007</v>
      </c>
      <c r="F24" s="48" t="s">
        <v>18</v>
      </c>
      <c r="G24" s="48" t="s">
        <v>158</v>
      </c>
      <c r="H24" s="48"/>
      <c r="I24" s="49">
        <v>57.84</v>
      </c>
      <c r="J24" s="50">
        <v>120</v>
      </c>
      <c r="K24" s="51" t="s">
        <v>18</v>
      </c>
      <c r="L24" s="51">
        <v>11</v>
      </c>
      <c r="M24" s="52" t="s">
        <v>399</v>
      </c>
      <c r="N24" s="53"/>
      <c r="O24" s="54"/>
    </row>
    <row r="25" spans="1:15" ht="18" customHeight="1">
      <c r="A25" s="45">
        <v>9</v>
      </c>
      <c r="B25" s="38" t="s">
        <v>396</v>
      </c>
      <c r="C25" s="46"/>
      <c r="D25" s="47"/>
      <c r="E25" s="48">
        <v>1996</v>
      </c>
      <c r="F25" s="48" t="s">
        <v>19</v>
      </c>
      <c r="G25" s="48" t="s">
        <v>154</v>
      </c>
      <c r="H25" s="48"/>
      <c r="I25" s="49">
        <v>56.72</v>
      </c>
      <c r="J25" s="50">
        <v>118</v>
      </c>
      <c r="K25" s="51" t="s">
        <v>19</v>
      </c>
      <c r="L25" s="51">
        <v>10</v>
      </c>
      <c r="M25" s="52" t="s">
        <v>397</v>
      </c>
      <c r="N25" s="53"/>
      <c r="O25" s="54"/>
    </row>
    <row r="26" spans="1:15" ht="18" customHeight="1">
      <c r="A26" s="45">
        <v>10</v>
      </c>
      <c r="B26" s="38" t="s">
        <v>404</v>
      </c>
      <c r="C26" s="46"/>
      <c r="D26" s="47"/>
      <c r="E26" s="48">
        <v>2002</v>
      </c>
      <c r="F26" s="48" t="s">
        <v>19</v>
      </c>
      <c r="G26" s="48" t="s">
        <v>153</v>
      </c>
      <c r="H26" s="58" t="s">
        <v>182</v>
      </c>
      <c r="I26" s="49">
        <v>56.46</v>
      </c>
      <c r="J26" s="50">
        <v>115</v>
      </c>
      <c r="K26" s="51" t="s">
        <v>19</v>
      </c>
      <c r="L26" s="51">
        <v>9</v>
      </c>
      <c r="M26" s="52" t="s">
        <v>183</v>
      </c>
      <c r="N26" s="53"/>
      <c r="O26" s="54"/>
    </row>
    <row r="27" spans="1:15" ht="18" customHeight="1">
      <c r="A27" s="45">
        <v>11</v>
      </c>
      <c r="B27" s="38" t="s">
        <v>329</v>
      </c>
      <c r="C27" s="46"/>
      <c r="D27" s="47"/>
      <c r="E27" s="48">
        <v>2007</v>
      </c>
      <c r="F27" s="48" t="s">
        <v>18</v>
      </c>
      <c r="G27" s="48" t="s">
        <v>149</v>
      </c>
      <c r="H27" s="48" t="s">
        <v>239</v>
      </c>
      <c r="I27" s="49">
        <v>57.9</v>
      </c>
      <c r="J27" s="50">
        <v>93</v>
      </c>
      <c r="K27" s="51" t="s">
        <v>19</v>
      </c>
      <c r="L27" s="51">
        <v>8</v>
      </c>
      <c r="M27" s="52" t="s">
        <v>240</v>
      </c>
      <c r="N27" s="53"/>
      <c r="O27" s="54"/>
    </row>
    <row r="28" spans="1:15">
      <c r="A28" s="45">
        <v>12</v>
      </c>
      <c r="B28" s="38" t="s">
        <v>405</v>
      </c>
      <c r="C28" s="46"/>
      <c r="D28" s="47"/>
      <c r="E28" s="48">
        <v>2005</v>
      </c>
      <c r="F28" s="48" t="s">
        <v>19</v>
      </c>
      <c r="G28" s="48" t="s">
        <v>121</v>
      </c>
      <c r="H28" s="48"/>
      <c r="I28" s="49">
        <v>57</v>
      </c>
      <c r="J28" s="50">
        <v>72</v>
      </c>
      <c r="K28" s="51" t="s">
        <v>19</v>
      </c>
      <c r="L28" s="51">
        <v>7</v>
      </c>
      <c r="M28" s="52" t="s">
        <v>339</v>
      </c>
      <c r="N28" s="53"/>
      <c r="O28" s="54"/>
    </row>
    <row r="29" spans="1:15" ht="18" customHeight="1">
      <c r="A29" s="45">
        <v>13</v>
      </c>
      <c r="B29" s="38" t="s">
        <v>336</v>
      </c>
      <c r="C29" s="46"/>
      <c r="D29" s="47"/>
      <c r="E29" s="48">
        <v>2006</v>
      </c>
      <c r="F29" s="48" t="s">
        <v>19</v>
      </c>
      <c r="G29" s="48" t="s">
        <v>75</v>
      </c>
      <c r="H29" s="48"/>
      <c r="I29" s="49">
        <v>51.68</v>
      </c>
      <c r="J29" s="50">
        <v>67</v>
      </c>
      <c r="K29" s="51" t="s">
        <v>19</v>
      </c>
      <c r="L29" s="51">
        <v>6</v>
      </c>
      <c r="M29" s="52" t="s">
        <v>337</v>
      </c>
      <c r="N29" s="53"/>
      <c r="O29" s="54"/>
    </row>
    <row r="30" spans="1:15" s="1" customFormat="1">
      <c r="A30" s="11"/>
      <c r="B30" s="17"/>
      <c r="C30" s="17"/>
      <c r="D30" s="17"/>
      <c r="E30" s="59"/>
      <c r="F30" s="59"/>
      <c r="G30" s="60"/>
      <c r="H30" s="60"/>
      <c r="I30" s="61"/>
      <c r="J30" s="59"/>
      <c r="K30" s="59"/>
      <c r="L30" s="60"/>
      <c r="M30" s="62"/>
      <c r="N30" s="14"/>
    </row>
    <row r="31" spans="1:15" s="1" customFormat="1">
      <c r="A31" s="11"/>
      <c r="B31" s="62"/>
      <c r="C31" s="63"/>
      <c r="D31" s="63"/>
      <c r="E31" s="64"/>
      <c r="F31" s="65"/>
      <c r="G31" s="66"/>
      <c r="H31" s="66"/>
      <c r="I31" s="61"/>
      <c r="J31" s="59"/>
      <c r="K31" s="59"/>
      <c r="L31" s="59"/>
      <c r="M31" s="18"/>
      <c r="N31" s="67"/>
    </row>
    <row r="32" spans="1:15" s="63" customFormat="1">
      <c r="A32" s="32" t="s">
        <v>32</v>
      </c>
      <c r="B32" s="17"/>
      <c r="C32" s="17"/>
      <c r="E32" s="68" t="s">
        <v>33</v>
      </c>
      <c r="I32" s="32" t="s">
        <v>34</v>
      </c>
      <c r="L32" s="17"/>
      <c r="N32" s="68" t="s">
        <v>631</v>
      </c>
    </row>
    <row r="33" spans="1:14" s="63" customFormat="1">
      <c r="A33" s="32"/>
      <c r="B33" s="17"/>
      <c r="C33" s="17"/>
      <c r="F33" s="68"/>
      <c r="I33" s="32"/>
      <c r="L33" s="17"/>
      <c r="N33" s="68" t="s">
        <v>154</v>
      </c>
    </row>
    <row r="34" spans="1:14" s="63" customFormat="1" ht="9.75" customHeight="1">
      <c r="A34" s="32"/>
      <c r="B34" s="17"/>
      <c r="C34" s="17"/>
      <c r="F34" s="68"/>
      <c r="I34" s="32"/>
      <c r="L34" s="17"/>
      <c r="N34" s="68"/>
    </row>
    <row r="35" spans="1:14" s="63" customFormat="1">
      <c r="A35" s="32" t="s">
        <v>35</v>
      </c>
      <c r="B35" s="17"/>
      <c r="C35" s="17"/>
      <c r="E35" s="68" t="s">
        <v>36</v>
      </c>
      <c r="I35" s="32" t="s">
        <v>37</v>
      </c>
      <c r="N35" s="68" t="s">
        <v>38</v>
      </c>
    </row>
    <row r="36" spans="1:14" s="1" customFormat="1">
      <c r="A36" s="72"/>
      <c r="B36" s="474"/>
      <c r="C36" s="474"/>
      <c r="D36" s="474"/>
      <c r="E36" s="60"/>
      <c r="F36" s="60"/>
      <c r="G36" s="68"/>
      <c r="H36" s="68"/>
      <c r="I36" s="69"/>
      <c r="J36" s="60"/>
      <c r="K36" s="60"/>
      <c r="L36" s="70"/>
      <c r="N36" s="68" t="s">
        <v>39</v>
      </c>
    </row>
    <row r="37" spans="1:14" s="1" customFormat="1" ht="21.75" customHeight="1">
      <c r="A37" s="11"/>
      <c r="B37" s="62"/>
      <c r="C37" s="62"/>
      <c r="D37" s="60"/>
      <c r="E37" s="60"/>
      <c r="F37" s="60"/>
      <c r="G37" s="62"/>
      <c r="H37" s="62"/>
      <c r="I37" s="69"/>
      <c r="J37" s="60"/>
      <c r="K37" s="60"/>
      <c r="L37" s="70"/>
      <c r="M37" s="62"/>
      <c r="N37" s="62"/>
    </row>
    <row r="38" spans="1:14" s="1" customFormat="1" ht="12.75">
      <c r="A38" s="18"/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9"/>
      <c r="M38" s="18"/>
      <c r="N38" s="18"/>
    </row>
    <row r="39" spans="1:14" s="1" customFormat="1" ht="12.75">
      <c r="A39" s="18"/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9"/>
      <c r="M39" s="18"/>
      <c r="N39" s="18"/>
    </row>
    <row r="40" spans="1:14" s="1" customFormat="1" ht="15.75">
      <c r="A40" s="21"/>
      <c r="B40" s="21"/>
      <c r="C40" s="21"/>
      <c r="D40" s="21"/>
      <c r="E40" s="21"/>
      <c r="F40" s="21"/>
      <c r="G40" s="21"/>
      <c r="H40" s="21"/>
      <c r="I40" s="21"/>
      <c r="J40" s="21"/>
      <c r="K40" s="21"/>
      <c r="L40" s="3"/>
      <c r="M40" s="21"/>
      <c r="N40" s="21"/>
    </row>
    <row r="41" spans="1:14" s="1" customFormat="1" ht="15.75">
      <c r="A41" s="21"/>
      <c r="B41" s="21"/>
      <c r="C41" s="21"/>
      <c r="D41" s="21"/>
      <c r="E41" s="21"/>
      <c r="F41" s="21"/>
      <c r="G41" s="21"/>
      <c r="H41" s="21"/>
      <c r="I41" s="21"/>
      <c r="J41" s="21"/>
      <c r="K41" s="21"/>
      <c r="L41" s="3"/>
      <c r="M41" s="21"/>
      <c r="N41" s="21"/>
    </row>
    <row r="42" spans="1:14" s="1" customFormat="1" ht="15.75">
      <c r="A42" s="21"/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3"/>
      <c r="M42" s="21"/>
      <c r="N42" s="21"/>
    </row>
  </sheetData>
  <mergeCells count="28">
    <mergeCell ref="M15:O16"/>
    <mergeCell ref="F15:F16"/>
    <mergeCell ref="K15:K16"/>
    <mergeCell ref="G15:G16"/>
    <mergeCell ref="H15:H16"/>
    <mergeCell ref="I15:I16"/>
    <mergeCell ref="J15:J16"/>
    <mergeCell ref="D9:L9"/>
    <mergeCell ref="M8:O8"/>
    <mergeCell ref="A8:C9"/>
    <mergeCell ref="B36:D36"/>
    <mergeCell ref="D6:L6"/>
    <mergeCell ref="A10:C10"/>
    <mergeCell ref="M10:O11"/>
    <mergeCell ref="A7:C7"/>
    <mergeCell ref="D8:L8"/>
    <mergeCell ref="D10:L10"/>
    <mergeCell ref="A15:A16"/>
    <mergeCell ref="D7:L7"/>
    <mergeCell ref="M9:O9"/>
    <mergeCell ref="E15:E16"/>
    <mergeCell ref="B15:D16"/>
    <mergeCell ref="L15:L16"/>
    <mergeCell ref="A1:O1"/>
    <mergeCell ref="A2:O2"/>
    <mergeCell ref="A3:O3"/>
    <mergeCell ref="A4:O4"/>
    <mergeCell ref="A6:C6"/>
  </mergeCells>
  <pageMargins left="0.31496062992125984" right="0.19" top="0.39370078740157483" bottom="0.19685039370078741" header="0" footer="0"/>
  <pageSetup paperSize="9" scale="77" orientation="landscape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>
  <sheetPr>
    <tabColor rgb="FFFABF8F"/>
  </sheetPr>
  <dimension ref="A1:IV42"/>
  <sheetViews>
    <sheetView topLeftCell="A13" zoomScale="85" workbookViewId="0">
      <selection activeCell="J23" sqref="J23"/>
    </sheetView>
  </sheetViews>
  <sheetFormatPr defaultColWidth="9" defaultRowHeight="15"/>
  <cols>
    <col min="1" max="1" width="5.7109375" style="1" customWidth="1"/>
    <col min="2" max="2" width="11.42578125" style="1" customWidth="1"/>
    <col min="3" max="3" width="16.85546875" style="1" customWidth="1"/>
    <col min="4" max="4" width="9.85546875" style="1" customWidth="1"/>
    <col min="5" max="5" width="10.42578125" style="1" customWidth="1"/>
    <col min="6" max="6" width="9.7109375" style="1" customWidth="1"/>
    <col min="7" max="7" width="27.140625" style="1" customWidth="1"/>
    <col min="8" max="8" width="25.7109375" style="1" customWidth="1"/>
    <col min="9" max="9" width="7.42578125" style="1" customWidth="1"/>
    <col min="10" max="10" width="8" style="1" customWidth="1"/>
    <col min="11" max="11" width="9.140625" style="1" customWidth="1"/>
    <col min="12" max="12" width="7.5703125" style="2" customWidth="1"/>
    <col min="13" max="13" width="12" style="1" customWidth="1"/>
    <col min="14" max="14" width="11.85546875" style="1" customWidth="1"/>
    <col min="15" max="15" width="14.140625" style="1" customWidth="1"/>
    <col min="16" max="256" width="9.140625" style="1" customWidth="1"/>
  </cols>
  <sheetData>
    <row r="1" spans="1:15" ht="18.75" customHeight="1">
      <c r="A1" s="471" t="s">
        <v>0</v>
      </c>
      <c r="B1" s="471"/>
      <c r="C1" s="471"/>
      <c r="D1" s="471"/>
      <c r="E1" s="471"/>
      <c r="F1" s="471"/>
      <c r="G1" s="471"/>
      <c r="H1" s="471"/>
      <c r="I1" s="471"/>
      <c r="J1" s="471"/>
      <c r="K1" s="471"/>
      <c r="L1" s="471"/>
      <c r="M1" s="471"/>
      <c r="N1" s="471"/>
      <c r="O1" s="471"/>
    </row>
    <row r="2" spans="1:15" ht="18.75" customHeight="1">
      <c r="A2" s="471" t="s">
        <v>8</v>
      </c>
      <c r="B2" s="471"/>
      <c r="C2" s="471"/>
      <c r="D2" s="471"/>
      <c r="E2" s="471"/>
      <c r="F2" s="471"/>
      <c r="G2" s="471"/>
      <c r="H2" s="471"/>
      <c r="I2" s="471"/>
      <c r="J2" s="471"/>
      <c r="K2" s="471"/>
      <c r="L2" s="471"/>
      <c r="M2" s="471"/>
      <c r="N2" s="471"/>
      <c r="O2" s="471"/>
    </row>
    <row r="3" spans="1:15" ht="18.75" customHeight="1">
      <c r="A3" s="471" t="s">
        <v>2</v>
      </c>
      <c r="B3" s="471"/>
      <c r="C3" s="471"/>
      <c r="D3" s="471"/>
      <c r="E3" s="471"/>
      <c r="F3" s="471"/>
      <c r="G3" s="471"/>
      <c r="H3" s="471"/>
      <c r="I3" s="471"/>
      <c r="J3" s="471"/>
      <c r="K3" s="471"/>
      <c r="L3" s="471"/>
      <c r="M3" s="471"/>
      <c r="N3" s="471"/>
      <c r="O3" s="471"/>
    </row>
    <row r="4" spans="1:15" s="1" customFormat="1" ht="18" customHeight="1">
      <c r="A4" s="471" t="s">
        <v>3</v>
      </c>
      <c r="B4" s="471"/>
      <c r="C4" s="471"/>
      <c r="D4" s="471"/>
      <c r="E4" s="471"/>
      <c r="F4" s="471"/>
      <c r="G4" s="471"/>
      <c r="H4" s="471"/>
      <c r="I4" s="471"/>
      <c r="J4" s="471"/>
      <c r="K4" s="471"/>
      <c r="L4" s="471"/>
      <c r="M4" s="471"/>
      <c r="N4" s="471"/>
      <c r="O4" s="471"/>
    </row>
    <row r="5" spans="1:15" s="1" customFormat="1" ht="7.5" customHeight="1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</row>
    <row r="6" spans="1:15" s="1" customFormat="1" ht="18" customHeight="1">
      <c r="A6" s="462" t="s">
        <v>6</v>
      </c>
      <c r="B6" s="462"/>
      <c r="C6" s="462"/>
      <c r="D6" s="465" t="s">
        <v>9</v>
      </c>
      <c r="E6" s="465"/>
      <c r="F6" s="465"/>
      <c r="G6" s="465"/>
      <c r="H6" s="465"/>
      <c r="I6" s="465"/>
      <c r="J6" s="465"/>
      <c r="K6" s="465"/>
      <c r="L6" s="465"/>
      <c r="M6" s="4"/>
      <c r="N6" s="4"/>
      <c r="O6" s="4"/>
    </row>
    <row r="7" spans="1:15" s="1" customFormat="1" ht="18" customHeight="1">
      <c r="A7" s="476" t="s">
        <v>7</v>
      </c>
      <c r="B7" s="476"/>
      <c r="C7" s="476"/>
      <c r="D7" s="465" t="s">
        <v>4</v>
      </c>
      <c r="E7" s="465"/>
      <c r="F7" s="465"/>
      <c r="G7" s="465"/>
      <c r="H7" s="465"/>
      <c r="I7" s="465"/>
      <c r="J7" s="465"/>
      <c r="K7" s="465"/>
      <c r="L7" s="465"/>
    </row>
    <row r="8" spans="1:15" s="1" customFormat="1" ht="18" customHeight="1">
      <c r="A8" s="473" t="s">
        <v>10</v>
      </c>
      <c r="B8" s="473"/>
      <c r="C8" s="473"/>
      <c r="D8" s="465" t="s">
        <v>5</v>
      </c>
      <c r="E8" s="465"/>
      <c r="F8" s="465"/>
      <c r="G8" s="465"/>
      <c r="H8" s="465"/>
      <c r="I8" s="465"/>
      <c r="J8" s="465"/>
      <c r="K8" s="465"/>
      <c r="L8" s="465"/>
      <c r="M8" s="472" t="s">
        <v>46</v>
      </c>
      <c r="N8" s="472"/>
      <c r="O8" s="472"/>
    </row>
    <row r="9" spans="1:15" s="1" customFormat="1" ht="18" customHeight="1">
      <c r="A9" s="473"/>
      <c r="B9" s="473"/>
      <c r="C9" s="473"/>
      <c r="D9" s="465" t="s">
        <v>58</v>
      </c>
      <c r="E9" s="465"/>
      <c r="F9" s="465"/>
      <c r="G9" s="465"/>
      <c r="H9" s="465"/>
      <c r="I9" s="465"/>
      <c r="J9" s="465"/>
      <c r="K9" s="465"/>
      <c r="L9" s="465"/>
      <c r="M9" s="472" t="s">
        <v>13</v>
      </c>
      <c r="N9" s="472"/>
      <c r="O9" s="472"/>
    </row>
    <row r="10" spans="1:15" s="1" customFormat="1" ht="18" customHeight="1">
      <c r="A10" s="475">
        <v>208</v>
      </c>
      <c r="B10" s="475"/>
      <c r="C10" s="475"/>
      <c r="D10" s="465" t="s">
        <v>14</v>
      </c>
      <c r="E10" s="465"/>
      <c r="F10" s="465"/>
      <c r="G10" s="465"/>
      <c r="H10" s="465"/>
      <c r="I10" s="465"/>
      <c r="J10" s="465"/>
      <c r="K10" s="465"/>
      <c r="L10" s="465"/>
      <c r="M10" s="473" t="s">
        <v>15</v>
      </c>
      <c r="N10" s="473"/>
      <c r="O10" s="473"/>
    </row>
    <row r="11" spans="1:15" s="1" customFormat="1" ht="7.5" customHeight="1">
      <c r="A11" s="35"/>
      <c r="B11" s="36"/>
      <c r="C11" s="37"/>
      <c r="D11" s="12"/>
      <c r="E11" s="13"/>
      <c r="F11" s="13"/>
      <c r="G11" s="13"/>
      <c r="H11" s="13"/>
      <c r="I11" s="13"/>
      <c r="J11" s="13"/>
      <c r="K11" s="13"/>
      <c r="L11" s="13"/>
      <c r="M11" s="473"/>
      <c r="N11" s="473"/>
      <c r="O11" s="473"/>
    </row>
    <row r="12" spans="1:15" s="1" customFormat="1" ht="18" customHeight="1">
      <c r="A12" s="38" t="s">
        <v>16</v>
      </c>
      <c r="B12" s="39"/>
      <c r="C12" s="40"/>
      <c r="D12" s="71">
        <v>48</v>
      </c>
      <c r="E12" s="6"/>
      <c r="F12" s="6"/>
      <c r="G12" s="6"/>
      <c r="H12" s="6"/>
      <c r="I12" s="6"/>
      <c r="J12" s="6"/>
      <c r="K12" s="6"/>
      <c r="L12" s="6"/>
      <c r="M12" s="42" t="s">
        <v>17</v>
      </c>
      <c r="N12" s="42" t="s">
        <v>18</v>
      </c>
      <c r="O12" s="42" t="s">
        <v>19</v>
      </c>
    </row>
    <row r="13" spans="1:15" s="1" customFormat="1" ht="18" customHeight="1">
      <c r="A13" s="43" t="s">
        <v>20</v>
      </c>
      <c r="B13" s="39"/>
      <c r="C13" s="40"/>
      <c r="D13" s="55">
        <v>326</v>
      </c>
      <c r="E13" s="6"/>
      <c r="F13" s="6"/>
      <c r="G13" s="6"/>
      <c r="H13" s="6"/>
      <c r="I13" s="6"/>
      <c r="J13" s="6"/>
      <c r="K13" s="6"/>
      <c r="L13" s="6"/>
      <c r="M13" s="42">
        <v>159</v>
      </c>
      <c r="N13" s="42">
        <v>126</v>
      </c>
      <c r="O13" s="42">
        <v>73</v>
      </c>
    </row>
    <row r="14" spans="1:15" s="1" customFormat="1" ht="7.5" customHeight="1">
      <c r="A14" s="18"/>
      <c r="B14" s="18"/>
      <c r="C14" s="18"/>
      <c r="D14" s="18"/>
      <c r="E14" s="18"/>
      <c r="F14" s="18"/>
      <c r="G14" s="18"/>
      <c r="H14" s="18"/>
      <c r="I14" s="18"/>
      <c r="J14" s="18"/>
      <c r="K14" s="18"/>
      <c r="L14" s="19"/>
      <c r="M14" s="18"/>
      <c r="N14" s="18"/>
    </row>
    <row r="15" spans="1:15" s="1" customFormat="1" ht="15" customHeight="1">
      <c r="A15" s="477" t="s">
        <v>21</v>
      </c>
      <c r="B15" s="478" t="s">
        <v>22</v>
      </c>
      <c r="C15" s="478"/>
      <c r="D15" s="478"/>
      <c r="E15" s="478" t="s">
        <v>23</v>
      </c>
      <c r="F15" s="478" t="s">
        <v>24</v>
      </c>
      <c r="G15" s="478" t="s">
        <v>25</v>
      </c>
      <c r="H15" s="478" t="s">
        <v>26</v>
      </c>
      <c r="I15" s="478" t="s">
        <v>27</v>
      </c>
      <c r="J15" s="478" t="s">
        <v>676</v>
      </c>
      <c r="K15" s="478" t="s">
        <v>29</v>
      </c>
      <c r="L15" s="477" t="s">
        <v>30</v>
      </c>
      <c r="M15" s="478" t="s">
        <v>31</v>
      </c>
      <c r="N15" s="478"/>
      <c r="O15" s="478"/>
    </row>
    <row r="16" spans="1:15" s="1" customFormat="1" ht="12.75">
      <c r="A16" s="477"/>
      <c r="B16" s="478"/>
      <c r="C16" s="478"/>
      <c r="D16" s="478"/>
      <c r="E16" s="478"/>
      <c r="F16" s="478"/>
      <c r="G16" s="478"/>
      <c r="H16" s="478"/>
      <c r="I16" s="478"/>
      <c r="J16" s="478"/>
      <c r="K16" s="478"/>
      <c r="L16" s="477"/>
      <c r="M16" s="478"/>
      <c r="N16" s="478"/>
      <c r="O16" s="478"/>
    </row>
    <row r="17" spans="1:15" ht="18" customHeight="1">
      <c r="A17" s="45">
        <v>1</v>
      </c>
      <c r="B17" s="38" t="s">
        <v>410</v>
      </c>
      <c r="C17" s="46"/>
      <c r="D17" s="47"/>
      <c r="E17" s="48">
        <v>1986</v>
      </c>
      <c r="F17" s="48" t="s">
        <v>18</v>
      </c>
      <c r="G17" s="48" t="s">
        <v>51</v>
      </c>
      <c r="H17" s="58" t="s">
        <v>175</v>
      </c>
      <c r="I17" s="49">
        <v>62.35</v>
      </c>
      <c r="J17" s="74">
        <v>192</v>
      </c>
      <c r="K17" s="211" t="s">
        <v>641</v>
      </c>
      <c r="L17" s="51">
        <v>20</v>
      </c>
      <c r="M17" s="52" t="s">
        <v>411</v>
      </c>
      <c r="N17" s="53"/>
      <c r="O17" s="54"/>
    </row>
    <row r="18" spans="1:15" ht="18" customHeight="1">
      <c r="A18" s="45">
        <v>2</v>
      </c>
      <c r="B18" s="38" t="s">
        <v>408</v>
      </c>
      <c r="C18" s="46"/>
      <c r="D18" s="47"/>
      <c r="E18" s="48">
        <v>1990</v>
      </c>
      <c r="F18" s="48" t="s">
        <v>17</v>
      </c>
      <c r="G18" s="48" t="s">
        <v>280</v>
      </c>
      <c r="H18" s="48" t="s">
        <v>305</v>
      </c>
      <c r="I18" s="49">
        <v>62.9</v>
      </c>
      <c r="J18" s="50">
        <v>180</v>
      </c>
      <c r="K18" s="211" t="s">
        <v>17</v>
      </c>
      <c r="L18" s="51">
        <v>18</v>
      </c>
      <c r="M18" s="52" t="s">
        <v>409</v>
      </c>
      <c r="N18" s="53"/>
      <c r="O18" s="54"/>
    </row>
    <row r="19" spans="1:15" ht="18" customHeight="1">
      <c r="A19" s="45">
        <v>3</v>
      </c>
      <c r="B19" s="38" t="s">
        <v>406</v>
      </c>
      <c r="C19" s="46"/>
      <c r="D19" s="47"/>
      <c r="E19" s="48">
        <v>1990</v>
      </c>
      <c r="F19" s="48" t="s">
        <v>206</v>
      </c>
      <c r="G19" s="48" t="s">
        <v>83</v>
      </c>
      <c r="H19" s="48" t="s">
        <v>172</v>
      </c>
      <c r="I19" s="49">
        <v>62.15</v>
      </c>
      <c r="J19" s="50">
        <v>177</v>
      </c>
      <c r="K19" s="211" t="s">
        <v>17</v>
      </c>
      <c r="L19" s="51">
        <v>16</v>
      </c>
      <c r="M19" s="52" t="s">
        <v>407</v>
      </c>
      <c r="N19" s="53"/>
      <c r="O19" s="54"/>
    </row>
    <row r="20" spans="1:15" ht="18" customHeight="1">
      <c r="A20" s="45">
        <v>4</v>
      </c>
      <c r="B20" s="38" t="s">
        <v>351</v>
      </c>
      <c r="C20" s="46"/>
      <c r="D20" s="47"/>
      <c r="E20" s="48">
        <v>1997</v>
      </c>
      <c r="F20" s="48" t="s">
        <v>18</v>
      </c>
      <c r="G20" s="48" t="s">
        <v>154</v>
      </c>
      <c r="H20" s="48" t="s">
        <v>172</v>
      </c>
      <c r="I20" s="49">
        <v>62.8</v>
      </c>
      <c r="J20" s="50">
        <v>171</v>
      </c>
      <c r="K20" s="211" t="s">
        <v>641</v>
      </c>
      <c r="L20" s="51">
        <v>15</v>
      </c>
      <c r="M20" s="52" t="s">
        <v>352</v>
      </c>
      <c r="N20" s="53"/>
      <c r="O20" s="54"/>
    </row>
    <row r="21" spans="1:15" ht="18" customHeight="1">
      <c r="A21" s="45">
        <v>5</v>
      </c>
      <c r="B21" s="38" t="s">
        <v>340</v>
      </c>
      <c r="C21" s="46"/>
      <c r="D21" s="47"/>
      <c r="E21" s="48">
        <v>2004</v>
      </c>
      <c r="F21" s="48" t="s">
        <v>17</v>
      </c>
      <c r="G21" s="48" t="s">
        <v>149</v>
      </c>
      <c r="H21" s="48" t="s">
        <v>239</v>
      </c>
      <c r="I21" s="49">
        <v>58.14</v>
      </c>
      <c r="J21" s="50">
        <v>136</v>
      </c>
      <c r="K21" s="57" t="s">
        <v>18</v>
      </c>
      <c r="L21" s="51">
        <v>14</v>
      </c>
      <c r="M21" s="52" t="s">
        <v>240</v>
      </c>
      <c r="N21" s="53"/>
      <c r="O21" s="54"/>
    </row>
    <row r="22" spans="1:15" ht="38.25">
      <c r="A22" s="45">
        <v>6</v>
      </c>
      <c r="B22" s="38" t="s">
        <v>416</v>
      </c>
      <c r="C22" s="46"/>
      <c r="D22" s="47"/>
      <c r="E22" s="48">
        <v>2005</v>
      </c>
      <c r="F22" s="48" t="s">
        <v>19</v>
      </c>
      <c r="G22" s="48" t="s">
        <v>92</v>
      </c>
      <c r="H22" s="212" t="s">
        <v>417</v>
      </c>
      <c r="I22" s="49">
        <v>60.65</v>
      </c>
      <c r="J22" s="50">
        <v>129</v>
      </c>
      <c r="K22" s="57" t="s">
        <v>636</v>
      </c>
      <c r="L22" s="51">
        <v>13</v>
      </c>
      <c r="M22" s="85" t="s">
        <v>418</v>
      </c>
      <c r="N22" s="53"/>
      <c r="O22" s="54"/>
    </row>
    <row r="23" spans="1:15" ht="18" customHeight="1">
      <c r="A23" s="45">
        <v>7</v>
      </c>
      <c r="B23" s="38" t="s">
        <v>413</v>
      </c>
      <c r="C23" s="46"/>
      <c r="D23" s="47"/>
      <c r="E23" s="48">
        <v>1999</v>
      </c>
      <c r="F23" s="48" t="s">
        <v>19</v>
      </c>
      <c r="G23" s="48" t="s">
        <v>81</v>
      </c>
      <c r="H23" s="48" t="s">
        <v>414</v>
      </c>
      <c r="I23" s="49">
        <v>62.75</v>
      </c>
      <c r="J23" s="50">
        <v>128</v>
      </c>
      <c r="K23" s="57" t="s">
        <v>636</v>
      </c>
      <c r="L23" s="51">
        <v>12</v>
      </c>
      <c r="M23" s="52" t="s">
        <v>415</v>
      </c>
      <c r="N23" s="53"/>
      <c r="O23" s="54"/>
    </row>
    <row r="24" spans="1:15" ht="18" customHeight="1">
      <c r="A24" s="45">
        <v>8</v>
      </c>
      <c r="B24" s="38" t="s">
        <v>419</v>
      </c>
      <c r="C24" s="46"/>
      <c r="D24" s="47"/>
      <c r="E24" s="48">
        <v>2001</v>
      </c>
      <c r="F24" s="48" t="s">
        <v>19</v>
      </c>
      <c r="G24" s="48" t="s">
        <v>280</v>
      </c>
      <c r="H24" s="48" t="s">
        <v>305</v>
      </c>
      <c r="I24" s="49">
        <v>63</v>
      </c>
      <c r="J24" s="50">
        <v>102</v>
      </c>
      <c r="K24" s="57" t="s">
        <v>19</v>
      </c>
      <c r="L24" s="51">
        <v>11</v>
      </c>
      <c r="M24" s="52" t="s">
        <v>344</v>
      </c>
      <c r="N24" s="53"/>
      <c r="O24" s="54"/>
    </row>
    <row r="25" spans="1:15" ht="18" customHeight="1">
      <c r="A25" s="45">
        <v>9</v>
      </c>
      <c r="B25" s="38" t="s">
        <v>420</v>
      </c>
      <c r="C25" s="46"/>
      <c r="D25" s="47"/>
      <c r="E25" s="48">
        <v>2005</v>
      </c>
      <c r="F25" s="48" t="s">
        <v>19</v>
      </c>
      <c r="G25" s="48" t="s">
        <v>154</v>
      </c>
      <c r="H25" s="48"/>
      <c r="I25" s="49">
        <v>62.35</v>
      </c>
      <c r="J25" s="50">
        <v>93</v>
      </c>
      <c r="K25" s="57" t="s">
        <v>19</v>
      </c>
      <c r="L25" s="51">
        <v>10</v>
      </c>
      <c r="M25" s="52" t="s">
        <v>421</v>
      </c>
      <c r="N25" s="53"/>
      <c r="O25" s="54"/>
    </row>
    <row r="26" spans="1:15" ht="18" customHeight="1">
      <c r="A26" s="45">
        <v>10</v>
      </c>
      <c r="B26" s="38" t="s">
        <v>412</v>
      </c>
      <c r="C26" s="46"/>
      <c r="D26" s="47"/>
      <c r="E26" s="48">
        <v>1980</v>
      </c>
      <c r="F26" s="48" t="s">
        <v>19</v>
      </c>
      <c r="G26" s="48" t="s">
        <v>121</v>
      </c>
      <c r="H26" s="48"/>
      <c r="I26" s="49">
        <v>62.55</v>
      </c>
      <c r="J26" s="50">
        <v>89</v>
      </c>
      <c r="K26" s="57" t="s">
        <v>19</v>
      </c>
      <c r="L26" s="51">
        <v>9</v>
      </c>
      <c r="M26" s="52" t="s">
        <v>292</v>
      </c>
      <c r="N26" s="53"/>
      <c r="O26" s="54"/>
    </row>
    <row r="27" spans="1:15" ht="18" customHeight="1">
      <c r="A27" s="45">
        <v>11</v>
      </c>
      <c r="B27" s="38" t="s">
        <v>350</v>
      </c>
      <c r="C27" s="46"/>
      <c r="D27" s="47"/>
      <c r="E27" s="48">
        <v>2009</v>
      </c>
      <c r="F27" s="48" t="s">
        <v>78</v>
      </c>
      <c r="G27" s="48" t="s">
        <v>121</v>
      </c>
      <c r="H27" s="48"/>
      <c r="I27" s="49">
        <v>59.38</v>
      </c>
      <c r="J27" s="50">
        <v>82</v>
      </c>
      <c r="K27" s="57" t="s">
        <v>686</v>
      </c>
      <c r="L27" s="51">
        <v>8</v>
      </c>
      <c r="M27" s="52" t="s">
        <v>339</v>
      </c>
      <c r="N27" s="53"/>
      <c r="O27" s="54"/>
    </row>
    <row r="28" spans="1:15" ht="18" customHeight="1">
      <c r="A28" s="45">
        <v>12</v>
      </c>
      <c r="B28" s="38" t="s">
        <v>423</v>
      </c>
      <c r="C28" s="46"/>
      <c r="D28" s="47"/>
      <c r="E28" s="48">
        <v>1973</v>
      </c>
      <c r="F28" s="48" t="s">
        <v>19</v>
      </c>
      <c r="G28" s="48" t="s">
        <v>154</v>
      </c>
      <c r="H28" s="48"/>
      <c r="I28" s="49">
        <v>61.4</v>
      </c>
      <c r="J28" s="50">
        <v>69</v>
      </c>
      <c r="K28" s="57" t="s">
        <v>521</v>
      </c>
      <c r="L28" s="51">
        <v>7</v>
      </c>
      <c r="M28" s="52" t="s">
        <v>424</v>
      </c>
      <c r="N28" s="53"/>
      <c r="O28" s="54"/>
    </row>
    <row r="29" spans="1:15" ht="18" customHeight="1">
      <c r="A29" s="45">
        <v>13</v>
      </c>
      <c r="B29" s="38" t="s">
        <v>422</v>
      </c>
      <c r="C29" s="46"/>
      <c r="D29" s="47"/>
      <c r="E29" s="48">
        <v>2000</v>
      </c>
      <c r="F29" s="48" t="s">
        <v>19</v>
      </c>
      <c r="G29" s="48" t="s">
        <v>154</v>
      </c>
      <c r="H29" s="48"/>
      <c r="I29" s="49">
        <v>60.7</v>
      </c>
      <c r="J29" s="50">
        <v>28</v>
      </c>
      <c r="K29" s="57" t="s">
        <v>521</v>
      </c>
      <c r="L29" s="51">
        <v>6</v>
      </c>
      <c r="M29" s="52" t="s">
        <v>656</v>
      </c>
      <c r="N29" s="53"/>
      <c r="O29" s="54"/>
    </row>
    <row r="30" spans="1:15" s="1" customFormat="1">
      <c r="A30" s="11"/>
      <c r="B30" s="17"/>
      <c r="C30" s="17"/>
      <c r="D30" s="17"/>
      <c r="E30" s="59"/>
      <c r="F30" s="59"/>
      <c r="G30" s="60"/>
      <c r="H30" s="60"/>
      <c r="I30" s="61"/>
      <c r="J30" s="59"/>
      <c r="K30" s="59"/>
      <c r="L30" s="60"/>
      <c r="M30" s="62"/>
      <c r="N30" s="14"/>
    </row>
    <row r="31" spans="1:15" s="1" customFormat="1">
      <c r="A31" s="11"/>
      <c r="B31" s="62"/>
      <c r="C31" s="63"/>
      <c r="D31" s="63"/>
      <c r="E31" s="64"/>
      <c r="F31" s="65"/>
      <c r="G31" s="66"/>
      <c r="H31" s="66"/>
      <c r="I31" s="61"/>
      <c r="J31" s="59"/>
      <c r="K31" s="59"/>
      <c r="L31" s="59"/>
      <c r="M31" s="18"/>
      <c r="N31" s="67"/>
    </row>
    <row r="32" spans="1:15" s="63" customFormat="1">
      <c r="A32" s="32" t="s">
        <v>32</v>
      </c>
      <c r="B32" s="17"/>
      <c r="C32" s="17"/>
      <c r="E32" s="68" t="s">
        <v>33</v>
      </c>
      <c r="I32" s="32" t="s">
        <v>34</v>
      </c>
      <c r="L32" s="17"/>
      <c r="N32" s="68" t="s">
        <v>631</v>
      </c>
    </row>
    <row r="33" spans="1:14" s="63" customFormat="1">
      <c r="A33" s="32"/>
      <c r="B33" s="17"/>
      <c r="C33" s="17"/>
      <c r="F33" s="68"/>
      <c r="I33" s="32"/>
      <c r="L33" s="17"/>
      <c r="N33" s="68" t="s">
        <v>154</v>
      </c>
    </row>
    <row r="34" spans="1:14" s="63" customFormat="1" ht="9.75" customHeight="1">
      <c r="A34" s="32"/>
      <c r="B34" s="17"/>
      <c r="C34" s="17"/>
      <c r="F34" s="68"/>
      <c r="I34" s="32"/>
      <c r="L34" s="17"/>
      <c r="N34" s="68"/>
    </row>
    <row r="35" spans="1:14" s="63" customFormat="1">
      <c r="A35" s="32" t="s">
        <v>35</v>
      </c>
      <c r="B35" s="17"/>
      <c r="C35" s="17"/>
      <c r="E35" s="68" t="s">
        <v>36</v>
      </c>
      <c r="I35" s="32" t="s">
        <v>37</v>
      </c>
      <c r="N35" s="68" t="s">
        <v>38</v>
      </c>
    </row>
    <row r="36" spans="1:14" s="1" customFormat="1">
      <c r="A36" s="72"/>
      <c r="B36" s="474"/>
      <c r="C36" s="474"/>
      <c r="D36" s="474"/>
      <c r="E36" s="60"/>
      <c r="F36" s="60"/>
      <c r="G36" s="68"/>
      <c r="H36" s="68"/>
      <c r="I36" s="69"/>
      <c r="J36" s="60"/>
      <c r="K36" s="60"/>
      <c r="L36" s="70"/>
      <c r="N36" s="68" t="s">
        <v>39</v>
      </c>
    </row>
    <row r="37" spans="1:14" s="1" customFormat="1" ht="21.75" customHeight="1">
      <c r="A37" s="11"/>
      <c r="B37" s="62"/>
      <c r="C37" s="62"/>
      <c r="D37" s="60"/>
      <c r="E37" s="60"/>
      <c r="F37" s="60"/>
      <c r="G37" s="62"/>
      <c r="H37" s="62"/>
      <c r="I37" s="69"/>
      <c r="J37" s="60"/>
      <c r="K37" s="60"/>
      <c r="L37" s="70"/>
      <c r="M37" s="62"/>
      <c r="N37" s="62"/>
    </row>
    <row r="38" spans="1:14" s="1" customFormat="1" ht="12.75">
      <c r="A38" s="18"/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9"/>
      <c r="M38" s="18"/>
      <c r="N38" s="18"/>
    </row>
    <row r="39" spans="1:14" s="1" customFormat="1" ht="12.75">
      <c r="A39" s="18"/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9"/>
      <c r="M39" s="18"/>
      <c r="N39" s="18"/>
    </row>
    <row r="40" spans="1:14" s="1" customFormat="1" ht="15.75">
      <c r="A40" s="21"/>
      <c r="B40" s="21"/>
      <c r="C40" s="21"/>
      <c r="D40" s="21"/>
      <c r="E40" s="21"/>
      <c r="F40" s="21"/>
      <c r="G40" s="21"/>
      <c r="H40" s="21"/>
      <c r="I40" s="21"/>
      <c r="J40" s="21"/>
      <c r="K40" s="21"/>
      <c r="L40" s="3"/>
      <c r="M40" s="21"/>
      <c r="N40" s="21"/>
    </row>
    <row r="41" spans="1:14" s="1" customFormat="1" ht="15.75">
      <c r="A41" s="21"/>
      <c r="B41" s="21"/>
      <c r="C41" s="21"/>
      <c r="D41" s="21"/>
      <c r="E41" s="21"/>
      <c r="F41" s="21"/>
      <c r="G41" s="21"/>
      <c r="H41" s="21"/>
      <c r="I41" s="21"/>
      <c r="J41" s="21"/>
      <c r="K41" s="21"/>
      <c r="L41" s="3"/>
      <c r="M41" s="21"/>
      <c r="N41" s="21"/>
    </row>
    <row r="42" spans="1:14" s="1" customFormat="1" ht="15.75">
      <c r="A42" s="21"/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3"/>
      <c r="M42" s="21"/>
      <c r="N42" s="21"/>
    </row>
  </sheetData>
  <mergeCells count="28">
    <mergeCell ref="M15:O16"/>
    <mergeCell ref="F15:F16"/>
    <mergeCell ref="K15:K16"/>
    <mergeCell ref="G15:G16"/>
    <mergeCell ref="H15:H16"/>
    <mergeCell ref="I15:I16"/>
    <mergeCell ref="J15:J16"/>
    <mergeCell ref="D9:L9"/>
    <mergeCell ref="M8:O8"/>
    <mergeCell ref="A8:C9"/>
    <mergeCell ref="B36:D36"/>
    <mergeCell ref="D6:L6"/>
    <mergeCell ref="A10:C10"/>
    <mergeCell ref="M10:O11"/>
    <mergeCell ref="A7:C7"/>
    <mergeCell ref="D8:L8"/>
    <mergeCell ref="D10:L10"/>
    <mergeCell ref="A15:A16"/>
    <mergeCell ref="D7:L7"/>
    <mergeCell ref="M9:O9"/>
    <mergeCell ref="E15:E16"/>
    <mergeCell ref="B15:D16"/>
    <mergeCell ref="L15:L16"/>
    <mergeCell ref="A1:O1"/>
    <mergeCell ref="A2:O2"/>
    <mergeCell ref="A3:O3"/>
    <mergeCell ref="A4:O4"/>
    <mergeCell ref="A6:C6"/>
  </mergeCells>
  <pageMargins left="0.31496062992125984" right="0.19685039370078741" top="0.39370078740157483" bottom="0.19685039370078741" header="0" footer="0"/>
  <pageSetup paperSize="9" scale="76" orientation="landscape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>
  <sheetPr>
    <tabColor rgb="FFFABF8F"/>
    <pageSetUpPr fitToPage="1"/>
  </sheetPr>
  <dimension ref="A1:IV39"/>
  <sheetViews>
    <sheetView topLeftCell="A10" workbookViewId="0">
      <selection activeCell="J20" sqref="J20"/>
    </sheetView>
  </sheetViews>
  <sheetFormatPr defaultColWidth="9" defaultRowHeight="15"/>
  <cols>
    <col min="1" max="1" width="5.7109375" style="1" customWidth="1"/>
    <col min="2" max="2" width="11.42578125" style="1" customWidth="1"/>
    <col min="3" max="3" width="16.85546875" style="1" customWidth="1"/>
    <col min="4" max="4" width="9.85546875" style="1" customWidth="1"/>
    <col min="5" max="5" width="10.42578125" style="1" customWidth="1"/>
    <col min="6" max="6" width="9.7109375" style="1" customWidth="1"/>
    <col min="7" max="7" width="27.42578125" style="1" customWidth="1"/>
    <col min="8" max="8" width="26.28515625" style="1" customWidth="1"/>
    <col min="9" max="9" width="7.42578125" style="1" customWidth="1"/>
    <col min="10" max="10" width="8" style="1" customWidth="1"/>
    <col min="11" max="11" width="7.85546875" style="1" customWidth="1"/>
    <col min="12" max="12" width="7.5703125" style="2" customWidth="1"/>
    <col min="13" max="13" width="12" style="1" customWidth="1"/>
    <col min="14" max="14" width="11.85546875" style="1" customWidth="1"/>
    <col min="15" max="15" width="12.85546875" style="1" customWidth="1"/>
    <col min="16" max="256" width="9.140625" style="1" customWidth="1"/>
  </cols>
  <sheetData>
    <row r="1" spans="1:15" ht="18.75" customHeight="1">
      <c r="A1" s="471" t="s">
        <v>0</v>
      </c>
      <c r="B1" s="471"/>
      <c r="C1" s="471"/>
      <c r="D1" s="471"/>
      <c r="E1" s="471"/>
      <c r="F1" s="471"/>
      <c r="G1" s="471"/>
      <c r="H1" s="471"/>
      <c r="I1" s="471"/>
      <c r="J1" s="471"/>
      <c r="K1" s="471"/>
      <c r="L1" s="471"/>
      <c r="M1" s="471"/>
      <c r="N1" s="471"/>
      <c r="O1" s="471"/>
    </row>
    <row r="2" spans="1:15" ht="18.75" customHeight="1">
      <c r="A2" s="471" t="s">
        <v>8</v>
      </c>
      <c r="B2" s="471"/>
      <c r="C2" s="471"/>
      <c r="D2" s="471"/>
      <c r="E2" s="471"/>
      <c r="F2" s="471"/>
      <c r="G2" s="471"/>
      <c r="H2" s="471"/>
      <c r="I2" s="471"/>
      <c r="J2" s="471"/>
      <c r="K2" s="471"/>
      <c r="L2" s="471"/>
      <c r="M2" s="471"/>
      <c r="N2" s="471"/>
      <c r="O2" s="471"/>
    </row>
    <row r="3" spans="1:15" ht="18.75" customHeight="1">
      <c r="A3" s="471" t="s">
        <v>2</v>
      </c>
      <c r="B3" s="471"/>
      <c r="C3" s="471"/>
      <c r="D3" s="471"/>
      <c r="E3" s="471"/>
      <c r="F3" s="471"/>
      <c r="G3" s="471"/>
      <c r="H3" s="471"/>
      <c r="I3" s="471"/>
      <c r="J3" s="471"/>
      <c r="K3" s="471"/>
      <c r="L3" s="471"/>
      <c r="M3" s="471"/>
      <c r="N3" s="471"/>
      <c r="O3" s="471"/>
    </row>
    <row r="4" spans="1:15" s="1" customFormat="1" ht="18" customHeight="1">
      <c r="A4" s="471" t="s">
        <v>3</v>
      </c>
      <c r="B4" s="471"/>
      <c r="C4" s="471"/>
      <c r="D4" s="471"/>
      <c r="E4" s="471"/>
      <c r="F4" s="471"/>
      <c r="G4" s="471"/>
      <c r="H4" s="471"/>
      <c r="I4" s="471"/>
      <c r="J4" s="471"/>
      <c r="K4" s="471"/>
      <c r="L4" s="471"/>
      <c r="M4" s="471"/>
      <c r="N4" s="471"/>
      <c r="O4" s="471"/>
    </row>
    <row r="5" spans="1:15" s="1" customFormat="1" ht="7.5" customHeight="1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</row>
    <row r="6" spans="1:15" s="1" customFormat="1" ht="18" customHeight="1">
      <c r="A6" s="462" t="s">
        <v>6</v>
      </c>
      <c r="B6" s="462"/>
      <c r="C6" s="462"/>
      <c r="D6" s="465" t="s">
        <v>9</v>
      </c>
      <c r="E6" s="465"/>
      <c r="F6" s="465"/>
      <c r="G6" s="465"/>
      <c r="H6" s="465"/>
      <c r="I6" s="465"/>
      <c r="J6" s="465"/>
      <c r="K6" s="465"/>
      <c r="L6" s="465"/>
      <c r="M6" s="4"/>
      <c r="N6" s="4"/>
      <c r="O6" s="4"/>
    </row>
    <row r="7" spans="1:15" s="1" customFormat="1" ht="18" customHeight="1">
      <c r="A7" s="476" t="s">
        <v>7</v>
      </c>
      <c r="B7" s="476"/>
      <c r="C7" s="476"/>
      <c r="D7" s="465" t="s">
        <v>4</v>
      </c>
      <c r="E7" s="465"/>
      <c r="F7" s="465"/>
      <c r="G7" s="465"/>
      <c r="H7" s="465"/>
      <c r="I7" s="465"/>
      <c r="J7" s="465"/>
      <c r="K7" s="465"/>
      <c r="L7" s="465"/>
    </row>
    <row r="8" spans="1:15" s="1" customFormat="1" ht="18" customHeight="1">
      <c r="A8" s="473" t="s">
        <v>10</v>
      </c>
      <c r="B8" s="473"/>
      <c r="C8" s="473"/>
      <c r="D8" s="465" t="s">
        <v>5</v>
      </c>
      <c r="E8" s="465"/>
      <c r="F8" s="465"/>
      <c r="G8" s="465"/>
      <c r="H8" s="465"/>
      <c r="I8" s="465"/>
      <c r="J8" s="465"/>
      <c r="K8" s="465"/>
      <c r="L8" s="465"/>
      <c r="M8" s="472" t="s">
        <v>46</v>
      </c>
      <c r="N8" s="472"/>
      <c r="O8" s="472"/>
    </row>
    <row r="9" spans="1:15" s="1" customFormat="1" ht="18" customHeight="1">
      <c r="A9" s="473"/>
      <c r="B9" s="473"/>
      <c r="C9" s="473"/>
      <c r="D9" s="465" t="s">
        <v>58</v>
      </c>
      <c r="E9" s="465"/>
      <c r="F9" s="465"/>
      <c r="G9" s="465"/>
      <c r="H9" s="465"/>
      <c r="I9" s="465"/>
      <c r="J9" s="465"/>
      <c r="K9" s="465"/>
      <c r="L9" s="465"/>
      <c r="M9" s="472" t="s">
        <v>13</v>
      </c>
      <c r="N9" s="472"/>
      <c r="O9" s="472"/>
    </row>
    <row r="10" spans="1:15" s="1" customFormat="1" ht="18" customHeight="1">
      <c r="A10" s="475"/>
      <c r="B10" s="475"/>
      <c r="C10" s="475"/>
      <c r="D10" s="465" t="s">
        <v>40</v>
      </c>
      <c r="E10" s="465"/>
      <c r="F10" s="465"/>
      <c r="G10" s="465"/>
      <c r="H10" s="465"/>
      <c r="I10" s="465"/>
      <c r="J10" s="465"/>
      <c r="K10" s="465"/>
      <c r="L10" s="465"/>
      <c r="M10" s="473" t="s">
        <v>15</v>
      </c>
      <c r="N10" s="473"/>
      <c r="O10" s="473"/>
    </row>
    <row r="11" spans="1:15" s="1" customFormat="1" ht="7.5" customHeight="1">
      <c r="A11" s="35"/>
      <c r="B11" s="36"/>
      <c r="C11" s="37"/>
      <c r="D11" s="12"/>
      <c r="E11" s="13"/>
      <c r="F11" s="13"/>
      <c r="G11" s="13"/>
      <c r="H11" s="13"/>
      <c r="I11" s="13"/>
      <c r="J11" s="13"/>
      <c r="K11" s="13"/>
      <c r="L11" s="13"/>
      <c r="M11" s="473"/>
      <c r="N11" s="473"/>
      <c r="O11" s="473"/>
    </row>
    <row r="12" spans="1:15" s="1" customFormat="1" ht="18" customHeight="1">
      <c r="A12" s="38" t="s">
        <v>16</v>
      </c>
      <c r="B12" s="39"/>
      <c r="C12" s="40"/>
      <c r="D12" s="71">
        <v>48</v>
      </c>
      <c r="E12" s="6"/>
      <c r="F12" s="6"/>
      <c r="G12" s="6"/>
      <c r="H12" s="6"/>
      <c r="I12" s="6"/>
      <c r="J12" s="6"/>
      <c r="K12" s="6"/>
      <c r="L12" s="6"/>
      <c r="M12" s="42" t="s">
        <v>17</v>
      </c>
      <c r="N12" s="42" t="s">
        <v>18</v>
      </c>
      <c r="O12" s="42" t="s">
        <v>19</v>
      </c>
    </row>
    <row r="13" spans="1:15" s="1" customFormat="1" ht="18" customHeight="1">
      <c r="A13" s="43" t="s">
        <v>20</v>
      </c>
      <c r="B13" s="39"/>
      <c r="C13" s="40"/>
      <c r="D13" s="55">
        <v>326</v>
      </c>
      <c r="E13" s="6"/>
      <c r="F13" s="6"/>
      <c r="G13" s="6"/>
      <c r="H13" s="6"/>
      <c r="I13" s="6"/>
      <c r="J13" s="6"/>
      <c r="K13" s="6"/>
      <c r="L13" s="6"/>
      <c r="M13" s="42">
        <v>167</v>
      </c>
      <c r="N13" s="42">
        <v>135</v>
      </c>
      <c r="O13" s="42">
        <v>79</v>
      </c>
    </row>
    <row r="14" spans="1:15" s="1" customFormat="1" ht="7.5" customHeight="1">
      <c r="A14" s="18"/>
      <c r="B14" s="18"/>
      <c r="C14" s="18"/>
      <c r="D14" s="18"/>
      <c r="E14" s="18"/>
      <c r="F14" s="18"/>
      <c r="G14" s="18"/>
      <c r="H14" s="18"/>
      <c r="I14" s="18"/>
      <c r="J14" s="18"/>
      <c r="K14" s="18"/>
      <c r="L14" s="19"/>
      <c r="M14" s="18"/>
      <c r="N14" s="18"/>
    </row>
    <row r="15" spans="1:15" s="1" customFormat="1" ht="15" customHeight="1">
      <c r="A15" s="477" t="s">
        <v>21</v>
      </c>
      <c r="B15" s="478" t="s">
        <v>22</v>
      </c>
      <c r="C15" s="478"/>
      <c r="D15" s="478"/>
      <c r="E15" s="478" t="s">
        <v>23</v>
      </c>
      <c r="F15" s="478" t="s">
        <v>24</v>
      </c>
      <c r="G15" s="478" t="s">
        <v>25</v>
      </c>
      <c r="H15" s="478" t="s">
        <v>26</v>
      </c>
      <c r="I15" s="478" t="s">
        <v>27</v>
      </c>
      <c r="J15" s="478" t="s">
        <v>676</v>
      </c>
      <c r="K15" s="478" t="s">
        <v>29</v>
      </c>
      <c r="L15" s="477" t="s">
        <v>30</v>
      </c>
      <c r="M15" s="478" t="s">
        <v>31</v>
      </c>
      <c r="N15" s="478"/>
      <c r="O15" s="478"/>
    </row>
    <row r="16" spans="1:15" s="1" customFormat="1" ht="12.75">
      <c r="A16" s="477"/>
      <c r="B16" s="478"/>
      <c r="C16" s="478"/>
      <c r="D16" s="478"/>
      <c r="E16" s="478"/>
      <c r="F16" s="478"/>
      <c r="G16" s="478"/>
      <c r="H16" s="478"/>
      <c r="I16" s="478"/>
      <c r="J16" s="478"/>
      <c r="K16" s="478"/>
      <c r="L16" s="477"/>
      <c r="M16" s="478"/>
      <c r="N16" s="478"/>
      <c r="O16" s="478"/>
    </row>
    <row r="17" spans="1:15" ht="18" customHeight="1">
      <c r="A17" s="45">
        <v>1</v>
      </c>
      <c r="B17" s="38" t="s">
        <v>427</v>
      </c>
      <c r="C17" s="46"/>
      <c r="D17" s="47"/>
      <c r="E17" s="48">
        <v>2002</v>
      </c>
      <c r="F17" s="48" t="s">
        <v>17</v>
      </c>
      <c r="G17" s="48" t="s">
        <v>51</v>
      </c>
      <c r="H17" s="58" t="s">
        <v>175</v>
      </c>
      <c r="I17" s="49">
        <v>67.55</v>
      </c>
      <c r="J17" s="50">
        <v>197</v>
      </c>
      <c r="K17" s="48" t="s">
        <v>17</v>
      </c>
      <c r="L17" s="51">
        <v>20</v>
      </c>
      <c r="M17" s="213" t="s">
        <v>657</v>
      </c>
      <c r="N17" s="53"/>
      <c r="O17" s="54"/>
    </row>
    <row r="18" spans="1:15" ht="18" customHeight="1">
      <c r="A18" s="45">
        <v>2</v>
      </c>
      <c r="B18" s="38" t="s">
        <v>433</v>
      </c>
      <c r="C18" s="46"/>
      <c r="D18" s="47"/>
      <c r="E18" s="48">
        <v>1999</v>
      </c>
      <c r="F18" s="48" t="s">
        <v>17</v>
      </c>
      <c r="G18" s="48" t="s">
        <v>91</v>
      </c>
      <c r="H18" s="48" t="s">
        <v>185</v>
      </c>
      <c r="I18" s="49">
        <v>65.150000000000006</v>
      </c>
      <c r="J18" s="50">
        <v>190</v>
      </c>
      <c r="K18" s="48" t="s">
        <v>17</v>
      </c>
      <c r="L18" s="51">
        <v>18</v>
      </c>
      <c r="M18" s="52" t="s">
        <v>218</v>
      </c>
      <c r="N18" s="53"/>
      <c r="O18" s="54"/>
    </row>
    <row r="19" spans="1:15" ht="18" customHeight="1">
      <c r="A19" s="55">
        <v>3</v>
      </c>
      <c r="B19" s="38" t="s">
        <v>361</v>
      </c>
      <c r="C19" s="46"/>
      <c r="D19" s="47"/>
      <c r="E19" s="48">
        <v>1993</v>
      </c>
      <c r="F19" s="48" t="s">
        <v>18</v>
      </c>
      <c r="G19" s="48" t="s">
        <v>154</v>
      </c>
      <c r="H19" s="48" t="s">
        <v>172</v>
      </c>
      <c r="I19" s="49">
        <v>67.7</v>
      </c>
      <c r="J19" s="50">
        <v>180</v>
      </c>
      <c r="K19" s="211" t="s">
        <v>641</v>
      </c>
      <c r="L19" s="51">
        <v>16</v>
      </c>
      <c r="M19" s="52" t="s">
        <v>362</v>
      </c>
      <c r="N19" s="53"/>
      <c r="O19" s="54"/>
    </row>
    <row r="20" spans="1:15" ht="18" customHeight="1">
      <c r="A20" s="55">
        <v>4</v>
      </c>
      <c r="B20" s="38" t="s">
        <v>429</v>
      </c>
      <c r="C20" s="46"/>
      <c r="D20" s="47"/>
      <c r="E20" s="48">
        <v>1984</v>
      </c>
      <c r="F20" s="48" t="s">
        <v>17</v>
      </c>
      <c r="G20" s="48" t="s">
        <v>149</v>
      </c>
      <c r="H20" s="48" t="s">
        <v>239</v>
      </c>
      <c r="I20" s="49">
        <v>66.25</v>
      </c>
      <c r="J20" s="50">
        <v>176</v>
      </c>
      <c r="K20" s="48" t="s">
        <v>17</v>
      </c>
      <c r="L20" s="51">
        <v>15</v>
      </c>
      <c r="M20" s="52" t="s">
        <v>292</v>
      </c>
      <c r="N20" s="53"/>
      <c r="O20" s="54"/>
    </row>
    <row r="21" spans="1:15" ht="18" customHeight="1">
      <c r="A21" s="55">
        <v>5</v>
      </c>
      <c r="B21" s="38" t="s">
        <v>360</v>
      </c>
      <c r="C21" s="46"/>
      <c r="D21" s="47"/>
      <c r="E21" s="48">
        <v>1974</v>
      </c>
      <c r="F21" s="48" t="s">
        <v>17</v>
      </c>
      <c r="G21" s="48" t="s">
        <v>151</v>
      </c>
      <c r="H21" s="214" t="s">
        <v>706</v>
      </c>
      <c r="I21" s="49">
        <v>64.349999999999994</v>
      </c>
      <c r="J21" s="50">
        <v>150</v>
      </c>
      <c r="K21" s="51" t="s">
        <v>18</v>
      </c>
      <c r="L21" s="51">
        <v>14</v>
      </c>
      <c r="M21" s="52" t="s">
        <v>215</v>
      </c>
      <c r="N21" s="53"/>
      <c r="O21" s="54"/>
    </row>
    <row r="22" spans="1:15" ht="18" customHeight="1">
      <c r="A22" s="55">
        <v>6</v>
      </c>
      <c r="B22" s="38" t="s">
        <v>430</v>
      </c>
      <c r="C22" s="46"/>
      <c r="D22" s="47"/>
      <c r="E22" s="48">
        <v>2003</v>
      </c>
      <c r="F22" s="48" t="s">
        <v>17</v>
      </c>
      <c r="G22" s="48" t="s">
        <v>79</v>
      </c>
      <c r="H22" s="48" t="s">
        <v>431</v>
      </c>
      <c r="I22" s="49">
        <v>67</v>
      </c>
      <c r="J22" s="50">
        <v>150</v>
      </c>
      <c r="K22" s="51" t="s">
        <v>18</v>
      </c>
      <c r="L22" s="51">
        <v>13</v>
      </c>
      <c r="M22" s="52" t="s">
        <v>432</v>
      </c>
      <c r="N22" s="53"/>
      <c r="O22" s="54"/>
    </row>
    <row r="23" spans="1:15" ht="18" customHeight="1">
      <c r="A23" s="55">
        <v>7</v>
      </c>
      <c r="B23" s="38" t="s">
        <v>434</v>
      </c>
      <c r="C23" s="46"/>
      <c r="D23" s="47"/>
      <c r="E23" s="48">
        <v>2005</v>
      </c>
      <c r="F23" s="48" t="s">
        <v>19</v>
      </c>
      <c r="G23" s="48" t="s">
        <v>157</v>
      </c>
      <c r="H23" s="48" t="s">
        <v>435</v>
      </c>
      <c r="I23" s="49">
        <v>66.05</v>
      </c>
      <c r="J23" s="50">
        <v>120</v>
      </c>
      <c r="K23" s="51" t="s">
        <v>19</v>
      </c>
      <c r="L23" s="51">
        <v>12</v>
      </c>
      <c r="M23" s="52" t="s">
        <v>436</v>
      </c>
      <c r="N23" s="53"/>
      <c r="O23" s="54"/>
    </row>
    <row r="24" spans="1:15" ht="18" customHeight="1">
      <c r="A24" s="55">
        <v>8</v>
      </c>
      <c r="B24" s="38" t="s">
        <v>363</v>
      </c>
      <c r="C24" s="46"/>
      <c r="D24" s="47"/>
      <c r="E24" s="48">
        <v>2003</v>
      </c>
      <c r="F24" s="48" t="s">
        <v>19</v>
      </c>
      <c r="G24" s="48" t="s">
        <v>85</v>
      </c>
      <c r="H24" s="48"/>
      <c r="I24" s="49">
        <v>68</v>
      </c>
      <c r="J24" s="50">
        <v>110</v>
      </c>
      <c r="K24" s="51" t="s">
        <v>19</v>
      </c>
      <c r="L24" s="51">
        <v>11</v>
      </c>
      <c r="M24" s="52" t="s">
        <v>364</v>
      </c>
      <c r="N24" s="53"/>
      <c r="O24" s="54"/>
    </row>
    <row r="25" spans="1:15" ht="18" customHeight="1">
      <c r="A25" s="55">
        <v>9</v>
      </c>
      <c r="B25" s="38" t="s">
        <v>437</v>
      </c>
      <c r="C25" s="46"/>
      <c r="D25" s="47"/>
      <c r="E25" s="48">
        <v>1980</v>
      </c>
      <c r="F25" s="48" t="s">
        <v>18</v>
      </c>
      <c r="G25" s="48" t="s">
        <v>121</v>
      </c>
      <c r="H25" s="48"/>
      <c r="I25" s="49">
        <v>66.05</v>
      </c>
      <c r="J25" s="50">
        <v>100</v>
      </c>
      <c r="K25" s="51" t="s">
        <v>19</v>
      </c>
      <c r="L25" s="51">
        <v>10</v>
      </c>
      <c r="M25" s="52" t="s">
        <v>438</v>
      </c>
      <c r="N25" s="53"/>
      <c r="O25" s="54"/>
    </row>
    <row r="26" spans="1:15" ht="18" customHeight="1">
      <c r="A26" s="215">
        <v>10</v>
      </c>
      <c r="B26" s="38" t="s">
        <v>439</v>
      </c>
      <c r="C26" s="46"/>
      <c r="D26" s="47"/>
      <c r="E26" s="48">
        <v>1999</v>
      </c>
      <c r="F26" s="48" t="s">
        <v>19</v>
      </c>
      <c r="G26" s="48" t="s">
        <v>152</v>
      </c>
      <c r="H26" s="48"/>
      <c r="I26" s="49">
        <v>67.849999999999994</v>
      </c>
      <c r="J26" s="50">
        <v>71</v>
      </c>
      <c r="K26" s="51" t="s">
        <v>521</v>
      </c>
      <c r="L26" s="51">
        <v>9</v>
      </c>
      <c r="M26" s="52" t="s">
        <v>440</v>
      </c>
      <c r="N26" s="53"/>
      <c r="O26" s="54"/>
    </row>
    <row r="27" spans="1:15" s="1" customFormat="1">
      <c r="A27" s="11"/>
      <c r="B27" s="17"/>
      <c r="C27" s="17"/>
      <c r="D27" s="17"/>
      <c r="E27" s="59"/>
      <c r="F27" s="59"/>
      <c r="G27" s="60"/>
      <c r="H27" s="60"/>
      <c r="I27" s="61"/>
      <c r="J27" s="59"/>
      <c r="K27" s="59"/>
      <c r="L27" s="60"/>
      <c r="M27" s="62"/>
      <c r="N27" s="14"/>
    </row>
    <row r="28" spans="1:15" s="1" customFormat="1">
      <c r="A28" s="11"/>
      <c r="B28" s="62"/>
      <c r="C28" s="63"/>
      <c r="D28" s="63"/>
      <c r="E28" s="64"/>
      <c r="F28" s="65"/>
      <c r="G28" s="66"/>
      <c r="H28" s="66"/>
      <c r="I28" s="61"/>
      <c r="J28" s="59"/>
      <c r="K28" s="59"/>
      <c r="L28" s="59"/>
      <c r="M28" s="18"/>
      <c r="N28" s="67"/>
    </row>
    <row r="29" spans="1:15" s="63" customFormat="1">
      <c r="A29" s="32" t="s">
        <v>32</v>
      </c>
      <c r="B29" s="17"/>
      <c r="C29" s="17"/>
      <c r="E29" s="68" t="s">
        <v>33</v>
      </c>
      <c r="I29" s="32" t="s">
        <v>34</v>
      </c>
      <c r="L29" s="17"/>
      <c r="N29" s="68" t="s">
        <v>631</v>
      </c>
    </row>
    <row r="30" spans="1:15" s="63" customFormat="1">
      <c r="A30" s="32"/>
      <c r="B30" s="17"/>
      <c r="C30" s="17"/>
      <c r="F30" s="68"/>
      <c r="I30" s="32"/>
      <c r="L30" s="17"/>
      <c r="N30" s="68" t="s">
        <v>154</v>
      </c>
    </row>
    <row r="31" spans="1:15" s="63" customFormat="1" ht="9.75" customHeight="1">
      <c r="A31" s="32"/>
      <c r="B31" s="17"/>
      <c r="C31" s="17"/>
      <c r="F31" s="68"/>
      <c r="I31" s="32"/>
      <c r="L31" s="17"/>
      <c r="N31" s="68"/>
    </row>
    <row r="32" spans="1:15" s="63" customFormat="1">
      <c r="A32" s="32" t="s">
        <v>35</v>
      </c>
      <c r="B32" s="17"/>
      <c r="C32" s="17"/>
      <c r="E32" s="68" t="s">
        <v>36</v>
      </c>
      <c r="I32" s="32" t="s">
        <v>37</v>
      </c>
      <c r="N32" s="68" t="s">
        <v>38</v>
      </c>
    </row>
    <row r="33" spans="1:14" s="1" customFormat="1">
      <c r="A33" s="72"/>
      <c r="B33" s="474"/>
      <c r="C33" s="474"/>
      <c r="D33" s="474"/>
      <c r="E33" s="60"/>
      <c r="F33" s="60"/>
      <c r="G33" s="68"/>
      <c r="H33" s="68"/>
      <c r="I33" s="69"/>
      <c r="J33" s="60"/>
      <c r="K33" s="60"/>
      <c r="L33" s="70"/>
      <c r="N33" s="68" t="s">
        <v>39</v>
      </c>
    </row>
    <row r="34" spans="1:14" s="1" customFormat="1" ht="21.75" customHeight="1">
      <c r="A34" s="11"/>
      <c r="B34" s="62"/>
      <c r="C34" s="62"/>
      <c r="D34" s="60"/>
      <c r="E34" s="60"/>
      <c r="F34" s="60"/>
      <c r="G34" s="62"/>
      <c r="H34" s="62"/>
      <c r="I34" s="69"/>
      <c r="J34" s="60"/>
      <c r="K34" s="60"/>
      <c r="L34" s="70"/>
      <c r="M34" s="62"/>
      <c r="N34" s="62"/>
    </row>
    <row r="35" spans="1:14" s="1" customFormat="1" ht="12.75">
      <c r="A35" s="18"/>
      <c r="B35" s="18"/>
      <c r="C35" s="18"/>
      <c r="D35" s="18"/>
      <c r="E35" s="18"/>
      <c r="F35" s="18"/>
      <c r="G35" s="18"/>
      <c r="H35" s="18"/>
      <c r="I35" s="18"/>
      <c r="J35" s="18"/>
      <c r="K35" s="18"/>
      <c r="L35" s="19"/>
      <c r="M35" s="18"/>
      <c r="N35" s="18"/>
    </row>
    <row r="36" spans="1:14" s="1" customFormat="1" ht="12.75">
      <c r="A36" s="18"/>
      <c r="B36" s="18"/>
      <c r="C36" s="18"/>
      <c r="D36" s="18"/>
      <c r="E36" s="18"/>
      <c r="F36" s="18"/>
      <c r="G36" s="18"/>
      <c r="H36" s="18"/>
      <c r="I36" s="18"/>
      <c r="J36" s="18"/>
      <c r="K36" s="18"/>
      <c r="L36" s="19"/>
      <c r="M36" s="18"/>
      <c r="N36" s="18"/>
    </row>
    <row r="37" spans="1:14" s="1" customFormat="1" ht="15.75">
      <c r="A37" s="21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3"/>
      <c r="M37" s="21"/>
      <c r="N37" s="21"/>
    </row>
    <row r="38" spans="1:14" s="1" customFormat="1" ht="15.75">
      <c r="A38" s="21"/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3"/>
      <c r="M38" s="21"/>
      <c r="N38" s="21"/>
    </row>
    <row r="39" spans="1:14" s="1" customFormat="1" ht="15.75">
      <c r="A39" s="21"/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3"/>
      <c r="M39" s="21"/>
      <c r="N39" s="21"/>
    </row>
  </sheetData>
  <mergeCells count="28">
    <mergeCell ref="M15:O16"/>
    <mergeCell ref="F15:F16"/>
    <mergeCell ref="K15:K16"/>
    <mergeCell ref="G15:G16"/>
    <mergeCell ref="H15:H16"/>
    <mergeCell ref="I15:I16"/>
    <mergeCell ref="J15:J16"/>
    <mergeCell ref="D9:L9"/>
    <mergeCell ref="M8:O8"/>
    <mergeCell ref="A8:C9"/>
    <mergeCell ref="B33:D33"/>
    <mergeCell ref="D6:L6"/>
    <mergeCell ref="A10:C10"/>
    <mergeCell ref="M10:O11"/>
    <mergeCell ref="A7:C7"/>
    <mergeCell ref="D8:L8"/>
    <mergeCell ref="D10:L10"/>
    <mergeCell ref="A15:A16"/>
    <mergeCell ref="D7:L7"/>
    <mergeCell ref="M9:O9"/>
    <mergeCell ref="E15:E16"/>
    <mergeCell ref="B15:D16"/>
    <mergeCell ref="L15:L16"/>
    <mergeCell ref="A1:O1"/>
    <mergeCell ref="A2:O2"/>
    <mergeCell ref="A3:O3"/>
    <mergeCell ref="A4:O4"/>
    <mergeCell ref="A6:C6"/>
  </mergeCells>
  <pageMargins left="0.39370078740157477" right="0.39370078740157477" top="0.39370078740157477" bottom="0.19685039370078738" header="0" footer="0"/>
  <pageSetup paperSize="9" scale="75" orientation="landscape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>
  <sheetPr>
    <tabColor rgb="FFFABF8F"/>
    <pageSetUpPr fitToPage="1"/>
  </sheetPr>
  <dimension ref="A1:IV41"/>
  <sheetViews>
    <sheetView topLeftCell="A9" workbookViewId="0">
      <selection activeCell="G23" sqref="G23"/>
    </sheetView>
  </sheetViews>
  <sheetFormatPr defaultColWidth="9" defaultRowHeight="15"/>
  <cols>
    <col min="1" max="1" width="5.7109375" style="1" customWidth="1"/>
    <col min="2" max="2" width="11.42578125" style="1" customWidth="1"/>
    <col min="3" max="3" width="16.85546875" style="1" customWidth="1"/>
    <col min="4" max="4" width="9.85546875" style="1" customWidth="1"/>
    <col min="5" max="5" width="10.42578125" style="1" customWidth="1"/>
    <col min="6" max="6" width="9.7109375" style="1" customWidth="1"/>
    <col min="7" max="7" width="26.7109375" style="1" customWidth="1"/>
    <col min="8" max="8" width="27.28515625" style="1" customWidth="1"/>
    <col min="9" max="9" width="7.42578125" style="1" customWidth="1"/>
    <col min="10" max="10" width="8" style="1" customWidth="1"/>
    <col min="11" max="11" width="8.140625" style="1" customWidth="1"/>
    <col min="12" max="12" width="7.5703125" style="2" customWidth="1"/>
    <col min="13" max="13" width="12" style="1" customWidth="1"/>
    <col min="14" max="14" width="11.85546875" style="1" customWidth="1"/>
    <col min="15" max="15" width="12.5703125" style="1" customWidth="1"/>
    <col min="16" max="256" width="9.140625" style="1" customWidth="1"/>
  </cols>
  <sheetData>
    <row r="1" spans="1:15" ht="18.75" customHeight="1">
      <c r="A1" s="471" t="s">
        <v>0</v>
      </c>
      <c r="B1" s="471"/>
      <c r="C1" s="471"/>
      <c r="D1" s="471"/>
      <c r="E1" s="471"/>
      <c r="F1" s="471"/>
      <c r="G1" s="471"/>
      <c r="H1" s="471"/>
      <c r="I1" s="471"/>
      <c r="J1" s="471"/>
      <c r="K1" s="471"/>
      <c r="L1" s="471"/>
      <c r="M1" s="471"/>
      <c r="N1" s="471"/>
      <c r="O1" s="471"/>
    </row>
    <row r="2" spans="1:15" ht="18.75" customHeight="1">
      <c r="A2" s="471" t="s">
        <v>59</v>
      </c>
      <c r="B2" s="471"/>
      <c r="C2" s="471"/>
      <c r="D2" s="471"/>
      <c r="E2" s="471"/>
      <c r="F2" s="471"/>
      <c r="G2" s="471"/>
      <c r="H2" s="471"/>
      <c r="I2" s="471"/>
      <c r="J2" s="471"/>
      <c r="K2" s="471"/>
      <c r="L2" s="471"/>
      <c r="M2" s="471"/>
      <c r="N2" s="471"/>
      <c r="O2" s="471"/>
    </row>
    <row r="3" spans="1:15" ht="18.75" customHeight="1">
      <c r="A3" s="471" t="s">
        <v>2</v>
      </c>
      <c r="B3" s="471"/>
      <c r="C3" s="471"/>
      <c r="D3" s="471"/>
      <c r="E3" s="471"/>
      <c r="F3" s="471"/>
      <c r="G3" s="471"/>
      <c r="H3" s="471"/>
      <c r="I3" s="471"/>
      <c r="J3" s="471"/>
      <c r="K3" s="471"/>
      <c r="L3" s="471"/>
      <c r="M3" s="471"/>
      <c r="N3" s="471"/>
      <c r="O3" s="471"/>
    </row>
    <row r="4" spans="1:15" s="1" customFormat="1" ht="18" customHeight="1">
      <c r="A4" s="471" t="s">
        <v>3</v>
      </c>
      <c r="B4" s="471"/>
      <c r="C4" s="471"/>
      <c r="D4" s="471"/>
      <c r="E4" s="471"/>
      <c r="F4" s="471"/>
      <c r="G4" s="471"/>
      <c r="H4" s="471"/>
      <c r="I4" s="471"/>
      <c r="J4" s="471"/>
      <c r="K4" s="471"/>
      <c r="L4" s="471"/>
      <c r="M4" s="471"/>
      <c r="N4" s="471"/>
      <c r="O4" s="471"/>
    </row>
    <row r="5" spans="1:15" s="1" customFormat="1" ht="7.5" customHeight="1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</row>
    <row r="6" spans="1:15" s="1" customFormat="1" ht="18" customHeight="1">
      <c r="A6" s="462" t="s">
        <v>6</v>
      </c>
      <c r="B6" s="462"/>
      <c r="C6" s="462"/>
      <c r="D6" s="465" t="s">
        <v>9</v>
      </c>
      <c r="E6" s="465"/>
      <c r="F6" s="465"/>
      <c r="G6" s="465"/>
      <c r="H6" s="465"/>
      <c r="I6" s="465"/>
      <c r="J6" s="465"/>
      <c r="K6" s="465"/>
      <c r="L6" s="465"/>
      <c r="M6" s="4"/>
      <c r="N6" s="4"/>
      <c r="O6" s="4"/>
    </row>
    <row r="7" spans="1:15" s="1" customFormat="1" ht="18" customHeight="1">
      <c r="A7" s="476" t="s">
        <v>7</v>
      </c>
      <c r="B7" s="476"/>
      <c r="C7" s="476"/>
      <c r="D7" s="465" t="s">
        <v>4</v>
      </c>
      <c r="E7" s="465"/>
      <c r="F7" s="465"/>
      <c r="G7" s="465"/>
      <c r="H7" s="465"/>
      <c r="I7" s="465"/>
      <c r="J7" s="465"/>
      <c r="K7" s="465"/>
      <c r="L7" s="465"/>
    </row>
    <row r="8" spans="1:15" s="1" customFormat="1" ht="18" customHeight="1">
      <c r="A8" s="473" t="s">
        <v>10</v>
      </c>
      <c r="B8" s="473"/>
      <c r="C8" s="473"/>
      <c r="D8" s="465" t="s">
        <v>5</v>
      </c>
      <c r="E8" s="465"/>
      <c r="F8" s="465"/>
      <c r="G8" s="465"/>
      <c r="H8" s="465"/>
      <c r="I8" s="465"/>
      <c r="J8" s="465"/>
      <c r="K8" s="465"/>
      <c r="L8" s="465"/>
      <c r="M8" s="472" t="s">
        <v>46</v>
      </c>
      <c r="N8" s="472"/>
      <c r="O8" s="472"/>
    </row>
    <row r="9" spans="1:15" s="1" customFormat="1" ht="18" customHeight="1">
      <c r="A9" s="473"/>
      <c r="B9" s="473"/>
      <c r="C9" s="473"/>
      <c r="D9" s="465" t="s">
        <v>58</v>
      </c>
      <c r="E9" s="465"/>
      <c r="F9" s="465"/>
      <c r="G9" s="465"/>
      <c r="H9" s="465"/>
      <c r="I9" s="465"/>
      <c r="J9" s="465"/>
      <c r="K9" s="465"/>
      <c r="L9" s="465"/>
      <c r="M9" s="472" t="s">
        <v>13</v>
      </c>
      <c r="N9" s="472"/>
      <c r="O9" s="472"/>
    </row>
    <row r="10" spans="1:15" s="1" customFormat="1" ht="18" customHeight="1">
      <c r="A10" s="475"/>
      <c r="B10" s="475"/>
      <c r="C10" s="475"/>
      <c r="D10" s="465" t="s">
        <v>49</v>
      </c>
      <c r="E10" s="465"/>
      <c r="F10" s="465"/>
      <c r="G10" s="465"/>
      <c r="H10" s="465"/>
      <c r="I10" s="465"/>
      <c r="J10" s="465"/>
      <c r="K10" s="465"/>
      <c r="L10" s="465"/>
      <c r="M10" s="473" t="s">
        <v>15</v>
      </c>
      <c r="N10" s="473"/>
      <c r="O10" s="473"/>
    </row>
    <row r="11" spans="1:15" s="1" customFormat="1" ht="7.5" customHeight="1">
      <c r="A11" s="35"/>
      <c r="B11" s="36"/>
      <c r="C11" s="37"/>
      <c r="D11" s="12"/>
      <c r="E11" s="13"/>
      <c r="F11" s="13"/>
      <c r="G11" s="13"/>
      <c r="H11" s="13"/>
      <c r="I11" s="13"/>
      <c r="J11" s="13"/>
      <c r="K11" s="13"/>
      <c r="L11" s="13"/>
      <c r="M11" s="473"/>
      <c r="N11" s="473"/>
      <c r="O11" s="473"/>
    </row>
    <row r="12" spans="1:15" s="1" customFormat="1" ht="18" customHeight="1">
      <c r="A12" s="38" t="s">
        <v>16</v>
      </c>
      <c r="B12" s="39"/>
      <c r="C12" s="40"/>
      <c r="D12" s="71">
        <v>48</v>
      </c>
      <c r="E12" s="6"/>
      <c r="F12" s="6"/>
      <c r="G12" s="6"/>
      <c r="H12" s="6"/>
      <c r="I12" s="6"/>
      <c r="J12" s="6"/>
      <c r="K12" s="6"/>
      <c r="L12" s="6"/>
      <c r="M12" s="42" t="s">
        <v>17</v>
      </c>
      <c r="N12" s="42" t="s">
        <v>18</v>
      </c>
      <c r="O12" s="42" t="s">
        <v>19</v>
      </c>
    </row>
    <row r="13" spans="1:15" s="1" customFormat="1" ht="18" customHeight="1">
      <c r="A13" s="43" t="s">
        <v>20</v>
      </c>
      <c r="B13" s="39"/>
      <c r="C13" s="40"/>
      <c r="D13" s="55">
        <v>326</v>
      </c>
      <c r="E13" s="6"/>
      <c r="F13" s="6"/>
      <c r="G13" s="6"/>
      <c r="H13" s="6"/>
      <c r="I13" s="6"/>
      <c r="J13" s="6"/>
      <c r="K13" s="6"/>
      <c r="L13" s="6"/>
      <c r="M13" s="42">
        <v>181</v>
      </c>
      <c r="N13" s="42">
        <v>146</v>
      </c>
      <c r="O13" s="42">
        <v>86</v>
      </c>
    </row>
    <row r="14" spans="1:15" s="1" customFormat="1" ht="7.5" customHeight="1">
      <c r="A14" s="18"/>
      <c r="B14" s="18"/>
      <c r="C14" s="18"/>
      <c r="D14" s="18"/>
      <c r="E14" s="18"/>
      <c r="F14" s="18"/>
      <c r="G14" s="18"/>
      <c r="H14" s="18"/>
      <c r="I14" s="18"/>
      <c r="J14" s="18"/>
      <c r="K14" s="18"/>
      <c r="L14" s="19"/>
      <c r="M14" s="18"/>
      <c r="N14" s="18"/>
    </row>
    <row r="15" spans="1:15" s="1" customFormat="1" ht="15" customHeight="1">
      <c r="A15" s="477" t="s">
        <v>21</v>
      </c>
      <c r="B15" s="478" t="s">
        <v>22</v>
      </c>
      <c r="C15" s="478"/>
      <c r="D15" s="478"/>
      <c r="E15" s="478" t="s">
        <v>23</v>
      </c>
      <c r="F15" s="478" t="s">
        <v>24</v>
      </c>
      <c r="G15" s="478" t="s">
        <v>25</v>
      </c>
      <c r="H15" s="478" t="s">
        <v>26</v>
      </c>
      <c r="I15" s="478" t="s">
        <v>27</v>
      </c>
      <c r="J15" s="478" t="s">
        <v>676</v>
      </c>
      <c r="K15" s="478" t="s">
        <v>29</v>
      </c>
      <c r="L15" s="477" t="s">
        <v>30</v>
      </c>
      <c r="M15" s="478" t="s">
        <v>31</v>
      </c>
      <c r="N15" s="478"/>
      <c r="O15" s="478"/>
    </row>
    <row r="16" spans="1:15" s="1" customFormat="1" ht="12.75">
      <c r="A16" s="477"/>
      <c r="B16" s="478"/>
      <c r="C16" s="478"/>
      <c r="D16" s="478"/>
      <c r="E16" s="478"/>
      <c r="F16" s="478"/>
      <c r="G16" s="478"/>
      <c r="H16" s="478"/>
      <c r="I16" s="478"/>
      <c r="J16" s="478"/>
      <c r="K16" s="478"/>
      <c r="L16" s="477"/>
      <c r="M16" s="478"/>
      <c r="N16" s="478"/>
      <c r="O16" s="478"/>
    </row>
    <row r="17" spans="1:15" ht="18" customHeight="1">
      <c r="A17" s="45">
        <v>1</v>
      </c>
      <c r="B17" s="38" t="s">
        <v>373</v>
      </c>
      <c r="C17" s="46"/>
      <c r="D17" s="47"/>
      <c r="E17" s="48">
        <v>1999</v>
      </c>
      <c r="F17" s="48" t="s">
        <v>17</v>
      </c>
      <c r="G17" s="48" t="s">
        <v>51</v>
      </c>
      <c r="H17" s="58" t="s">
        <v>175</v>
      </c>
      <c r="I17" s="49">
        <v>83.05</v>
      </c>
      <c r="J17" s="50">
        <v>213</v>
      </c>
      <c r="K17" s="48" t="s">
        <v>17</v>
      </c>
      <c r="L17" s="51">
        <v>20</v>
      </c>
      <c r="M17" s="73" t="s">
        <v>632</v>
      </c>
      <c r="N17" s="53"/>
      <c r="O17" s="54"/>
    </row>
    <row r="18" spans="1:15" ht="18" customHeight="1">
      <c r="A18" s="45">
        <v>2</v>
      </c>
      <c r="B18" s="38" t="s">
        <v>371</v>
      </c>
      <c r="C18" s="46"/>
      <c r="D18" s="47"/>
      <c r="E18" s="48">
        <v>1999</v>
      </c>
      <c r="F18" s="48" t="s">
        <v>206</v>
      </c>
      <c r="G18" s="48" t="s">
        <v>149</v>
      </c>
      <c r="H18" s="48" t="s">
        <v>239</v>
      </c>
      <c r="I18" s="49">
        <v>84.1</v>
      </c>
      <c r="J18" s="50">
        <v>210</v>
      </c>
      <c r="K18" s="48" t="s">
        <v>17</v>
      </c>
      <c r="L18" s="51">
        <v>18</v>
      </c>
      <c r="M18" s="52" t="s">
        <v>372</v>
      </c>
      <c r="N18" s="53"/>
      <c r="O18" s="54"/>
    </row>
    <row r="19" spans="1:15" ht="18" customHeight="1">
      <c r="A19" s="55">
        <v>3</v>
      </c>
      <c r="B19" s="38" t="s">
        <v>441</v>
      </c>
      <c r="C19" s="46"/>
      <c r="D19" s="47"/>
      <c r="E19" s="48">
        <v>1989</v>
      </c>
      <c r="F19" s="48" t="s">
        <v>18</v>
      </c>
      <c r="G19" s="48" t="s">
        <v>51</v>
      </c>
      <c r="H19" s="48" t="s">
        <v>172</v>
      </c>
      <c r="I19" s="49">
        <v>77.099999999999994</v>
      </c>
      <c r="J19" s="50">
        <v>200</v>
      </c>
      <c r="K19" s="211" t="s">
        <v>641</v>
      </c>
      <c r="L19" s="51">
        <v>16</v>
      </c>
      <c r="M19" s="52" t="s">
        <v>442</v>
      </c>
      <c r="N19" s="53"/>
      <c r="O19" s="54"/>
    </row>
    <row r="20" spans="1:15" ht="18" customHeight="1">
      <c r="A20" s="55">
        <v>4</v>
      </c>
      <c r="B20" s="38" t="s">
        <v>443</v>
      </c>
      <c r="C20" s="46"/>
      <c r="D20" s="47"/>
      <c r="E20" s="48">
        <v>1985</v>
      </c>
      <c r="F20" s="48" t="s">
        <v>18</v>
      </c>
      <c r="G20" s="48" t="s">
        <v>83</v>
      </c>
      <c r="H20" s="48"/>
      <c r="I20" s="49">
        <v>87.15</v>
      </c>
      <c r="J20" s="50">
        <v>196</v>
      </c>
      <c r="K20" s="211" t="s">
        <v>641</v>
      </c>
      <c r="L20" s="51">
        <v>15</v>
      </c>
      <c r="M20" s="52" t="s">
        <v>444</v>
      </c>
      <c r="N20" s="53"/>
      <c r="O20" s="54"/>
    </row>
    <row r="21" spans="1:15" ht="18" customHeight="1">
      <c r="A21" s="55">
        <v>5</v>
      </c>
      <c r="B21" s="38" t="s">
        <v>445</v>
      </c>
      <c r="C21" s="46"/>
      <c r="D21" s="47"/>
      <c r="E21" s="48">
        <v>1985</v>
      </c>
      <c r="F21" s="48" t="s">
        <v>18</v>
      </c>
      <c r="G21" s="48" t="s">
        <v>91</v>
      </c>
      <c r="H21" s="48" t="s">
        <v>217</v>
      </c>
      <c r="I21" s="49">
        <v>79.849999999999994</v>
      </c>
      <c r="J21" s="50">
        <v>178</v>
      </c>
      <c r="K21" s="57" t="s">
        <v>18</v>
      </c>
      <c r="L21" s="51">
        <v>14</v>
      </c>
      <c r="M21" s="52" t="s">
        <v>218</v>
      </c>
      <c r="N21" s="53"/>
      <c r="O21" s="54"/>
    </row>
    <row r="22" spans="1:15" ht="18" customHeight="1">
      <c r="A22" s="55">
        <v>6</v>
      </c>
      <c r="B22" s="38" t="s">
        <v>446</v>
      </c>
      <c r="C22" s="46"/>
      <c r="D22" s="47"/>
      <c r="E22" s="48">
        <v>1999</v>
      </c>
      <c r="F22" s="48" t="s">
        <v>19</v>
      </c>
      <c r="G22" s="48" t="s">
        <v>157</v>
      </c>
      <c r="H22" s="48"/>
      <c r="I22" s="49">
        <v>95.3</v>
      </c>
      <c r="J22" s="50">
        <v>157</v>
      </c>
      <c r="K22" s="57" t="s">
        <v>636</v>
      </c>
      <c r="L22" s="51">
        <v>13</v>
      </c>
      <c r="M22" s="52" t="s">
        <v>447</v>
      </c>
      <c r="N22" s="53"/>
      <c r="O22" s="54"/>
    </row>
    <row r="23" spans="1:15" ht="18" customHeight="1">
      <c r="A23" s="55">
        <v>7</v>
      </c>
      <c r="B23" s="38" t="s">
        <v>375</v>
      </c>
      <c r="C23" s="46"/>
      <c r="D23" s="47"/>
      <c r="E23" s="48">
        <v>2000</v>
      </c>
      <c r="F23" s="48" t="s">
        <v>18</v>
      </c>
      <c r="G23" s="48" t="s">
        <v>85</v>
      </c>
      <c r="H23" s="48"/>
      <c r="I23" s="49">
        <v>103.05</v>
      </c>
      <c r="J23" s="50">
        <v>155</v>
      </c>
      <c r="K23" s="57" t="s">
        <v>18</v>
      </c>
      <c r="L23" s="51">
        <v>12</v>
      </c>
      <c r="M23" s="52" t="s">
        <v>376</v>
      </c>
      <c r="N23" s="53"/>
      <c r="O23" s="54"/>
    </row>
    <row r="24" spans="1:15" ht="18" customHeight="1">
      <c r="A24" s="55">
        <v>8</v>
      </c>
      <c r="B24" s="38" t="s">
        <v>454</v>
      </c>
      <c r="C24" s="46"/>
      <c r="D24" s="47"/>
      <c r="E24" s="48">
        <v>2001</v>
      </c>
      <c r="F24" s="48" t="s">
        <v>18</v>
      </c>
      <c r="G24" s="48" t="s">
        <v>152</v>
      </c>
      <c r="H24" s="48"/>
      <c r="I24" s="49">
        <v>96.65</v>
      </c>
      <c r="J24" s="50">
        <v>149</v>
      </c>
      <c r="K24" s="57" t="s">
        <v>18</v>
      </c>
      <c r="L24" s="51">
        <v>11</v>
      </c>
      <c r="M24" s="52" t="s">
        <v>455</v>
      </c>
      <c r="N24" s="53"/>
      <c r="O24" s="54"/>
    </row>
    <row r="25" spans="1:15" ht="18" customHeight="1">
      <c r="A25" s="55">
        <v>9</v>
      </c>
      <c r="B25" s="38" t="s">
        <v>377</v>
      </c>
      <c r="C25" s="46"/>
      <c r="D25" s="47"/>
      <c r="E25" s="48">
        <v>2004</v>
      </c>
      <c r="F25" s="48" t="s">
        <v>19</v>
      </c>
      <c r="G25" s="48" t="s">
        <v>153</v>
      </c>
      <c r="H25" s="58" t="s">
        <v>182</v>
      </c>
      <c r="I25" s="49">
        <v>86.3</v>
      </c>
      <c r="J25" s="50">
        <v>139</v>
      </c>
      <c r="K25" s="57" t="s">
        <v>19</v>
      </c>
      <c r="L25" s="51">
        <v>10</v>
      </c>
      <c r="M25" s="52" t="s">
        <v>183</v>
      </c>
      <c r="N25" s="53"/>
      <c r="O25" s="54"/>
    </row>
    <row r="26" spans="1:15" ht="18" customHeight="1">
      <c r="A26" s="55">
        <v>10</v>
      </c>
      <c r="B26" s="38" t="s">
        <v>448</v>
      </c>
      <c r="C26" s="46"/>
      <c r="D26" s="47"/>
      <c r="E26" s="48">
        <v>1985</v>
      </c>
      <c r="F26" s="48" t="s">
        <v>18</v>
      </c>
      <c r="G26" s="48" t="s">
        <v>280</v>
      </c>
      <c r="H26" s="48" t="s">
        <v>449</v>
      </c>
      <c r="I26" s="49">
        <v>89.95</v>
      </c>
      <c r="J26" s="50">
        <v>117</v>
      </c>
      <c r="K26" s="57" t="s">
        <v>19</v>
      </c>
      <c r="L26" s="51">
        <v>9</v>
      </c>
      <c r="M26" s="52" t="s">
        <v>450</v>
      </c>
      <c r="N26" s="53"/>
      <c r="O26" s="54"/>
    </row>
    <row r="27" spans="1:15" ht="18" customHeight="1">
      <c r="A27" s="55">
        <v>11</v>
      </c>
      <c r="B27" s="38" t="s">
        <v>378</v>
      </c>
      <c r="C27" s="46"/>
      <c r="D27" s="47"/>
      <c r="E27" s="48">
        <v>2006</v>
      </c>
      <c r="F27" s="48" t="s">
        <v>19</v>
      </c>
      <c r="G27" s="48" t="s">
        <v>121</v>
      </c>
      <c r="H27" s="48"/>
      <c r="I27" s="49">
        <v>80.7</v>
      </c>
      <c r="J27" s="50">
        <v>100</v>
      </c>
      <c r="K27" s="57" t="s">
        <v>19</v>
      </c>
      <c r="L27" s="51">
        <v>8</v>
      </c>
      <c r="M27" s="52" t="s">
        <v>379</v>
      </c>
      <c r="N27" s="53"/>
      <c r="O27" s="54"/>
    </row>
    <row r="28" spans="1:15" ht="18" customHeight="1">
      <c r="A28" s="55">
        <v>12</v>
      </c>
      <c r="B28" s="38" t="s">
        <v>451</v>
      </c>
      <c r="C28" s="46"/>
      <c r="D28" s="47"/>
      <c r="E28" s="48">
        <v>1970</v>
      </c>
      <c r="F28" s="48" t="s">
        <v>19</v>
      </c>
      <c r="G28" s="48" t="s">
        <v>151</v>
      </c>
      <c r="H28" s="48" t="s">
        <v>452</v>
      </c>
      <c r="I28" s="49">
        <v>110.15</v>
      </c>
      <c r="J28" s="50">
        <v>95</v>
      </c>
      <c r="K28" s="57" t="s">
        <v>19</v>
      </c>
      <c r="L28" s="51">
        <v>7</v>
      </c>
      <c r="M28" s="52" t="s">
        <v>453</v>
      </c>
      <c r="N28" s="53"/>
      <c r="O28" s="54"/>
    </row>
    <row r="29" spans="1:15" s="1" customFormat="1">
      <c r="A29" s="11"/>
      <c r="B29" s="17"/>
      <c r="C29" s="17"/>
      <c r="D29" s="17"/>
      <c r="E29" s="59"/>
      <c r="F29" s="59"/>
      <c r="G29" s="60"/>
      <c r="H29" s="60"/>
      <c r="I29" s="61"/>
      <c r="J29" s="59"/>
      <c r="K29" s="59"/>
      <c r="L29" s="60"/>
      <c r="M29" s="62"/>
      <c r="N29" s="14"/>
    </row>
    <row r="30" spans="1:15" s="1" customFormat="1">
      <c r="A30" s="11"/>
      <c r="B30" s="62"/>
      <c r="C30" s="63"/>
      <c r="D30" s="63"/>
      <c r="E30" s="64"/>
      <c r="F30" s="65"/>
      <c r="G30" s="66"/>
      <c r="H30" s="66"/>
      <c r="I30" s="61"/>
      <c r="J30" s="59"/>
      <c r="K30" s="59"/>
      <c r="L30" s="59"/>
      <c r="M30" s="18"/>
      <c r="N30" s="67"/>
    </row>
    <row r="31" spans="1:15" s="63" customFormat="1">
      <c r="A31" s="32" t="s">
        <v>32</v>
      </c>
      <c r="B31" s="17"/>
      <c r="C31" s="17"/>
      <c r="E31" s="68" t="s">
        <v>33</v>
      </c>
      <c r="I31" s="32" t="s">
        <v>34</v>
      </c>
      <c r="L31" s="17"/>
      <c r="N31" s="68" t="s">
        <v>631</v>
      </c>
    </row>
    <row r="32" spans="1:15" s="63" customFormat="1">
      <c r="A32" s="32"/>
      <c r="B32" s="17"/>
      <c r="C32" s="17"/>
      <c r="F32" s="68"/>
      <c r="I32" s="32"/>
      <c r="L32" s="17"/>
      <c r="N32" s="68" t="s">
        <v>154</v>
      </c>
    </row>
    <row r="33" spans="1:14" s="63" customFormat="1" ht="9.75" customHeight="1">
      <c r="A33" s="32"/>
      <c r="B33" s="17"/>
      <c r="C33" s="17"/>
      <c r="F33" s="68"/>
      <c r="I33" s="32"/>
      <c r="L33" s="17"/>
      <c r="N33" s="68"/>
    </row>
    <row r="34" spans="1:14" s="63" customFormat="1">
      <c r="A34" s="32" t="s">
        <v>35</v>
      </c>
      <c r="B34" s="17"/>
      <c r="C34" s="17"/>
      <c r="E34" s="68" t="s">
        <v>36</v>
      </c>
      <c r="I34" s="32" t="s">
        <v>37</v>
      </c>
      <c r="N34" s="68" t="s">
        <v>38</v>
      </c>
    </row>
    <row r="35" spans="1:14" s="1" customFormat="1">
      <c r="A35" s="72"/>
      <c r="B35" s="474"/>
      <c r="C35" s="474"/>
      <c r="D35" s="474"/>
      <c r="E35" s="60"/>
      <c r="F35" s="60"/>
      <c r="G35" s="68"/>
      <c r="H35" s="68"/>
      <c r="I35" s="69"/>
      <c r="J35" s="60"/>
      <c r="K35" s="60"/>
      <c r="L35" s="70"/>
      <c r="N35" s="68" t="s">
        <v>39</v>
      </c>
    </row>
    <row r="36" spans="1:14" s="1" customFormat="1" ht="21.75" customHeight="1">
      <c r="A36" s="11"/>
      <c r="B36" s="62"/>
      <c r="C36" s="62"/>
      <c r="D36" s="60"/>
      <c r="E36" s="60"/>
      <c r="F36" s="60"/>
      <c r="G36" s="62"/>
      <c r="H36" s="62"/>
      <c r="I36" s="69"/>
      <c r="J36" s="60"/>
      <c r="K36" s="60"/>
      <c r="L36" s="70"/>
      <c r="M36" s="62"/>
      <c r="N36" s="62"/>
    </row>
    <row r="37" spans="1:14" s="1" customFormat="1" ht="12.75">
      <c r="A37" s="18"/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9"/>
      <c r="M37" s="18"/>
      <c r="N37" s="18"/>
    </row>
    <row r="38" spans="1:14" s="1" customFormat="1" ht="12.75">
      <c r="A38" s="18"/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9"/>
      <c r="M38" s="18"/>
      <c r="N38" s="18"/>
    </row>
    <row r="39" spans="1:14" s="1" customFormat="1" ht="15.75">
      <c r="A39" s="21"/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3"/>
      <c r="M39" s="21"/>
      <c r="N39" s="21"/>
    </row>
    <row r="40" spans="1:14" s="1" customFormat="1" ht="15.75">
      <c r="A40" s="21"/>
      <c r="B40" s="21"/>
      <c r="C40" s="21"/>
      <c r="D40" s="21"/>
      <c r="E40" s="21"/>
      <c r="F40" s="21"/>
      <c r="G40" s="21"/>
      <c r="H40" s="21"/>
      <c r="I40" s="21"/>
      <c r="J40" s="21"/>
      <c r="K40" s="21"/>
      <c r="L40" s="3"/>
      <c r="M40" s="21"/>
      <c r="N40" s="21"/>
    </row>
    <row r="41" spans="1:14" s="1" customFormat="1" ht="15.75">
      <c r="A41" s="21"/>
      <c r="B41" s="21"/>
      <c r="C41" s="21"/>
      <c r="D41" s="21"/>
      <c r="E41" s="21"/>
      <c r="F41" s="21"/>
      <c r="G41" s="21"/>
      <c r="H41" s="21"/>
      <c r="I41" s="21"/>
      <c r="J41" s="21"/>
      <c r="K41" s="21"/>
      <c r="L41" s="3"/>
      <c r="M41" s="21"/>
      <c r="N41" s="21"/>
    </row>
  </sheetData>
  <mergeCells count="28">
    <mergeCell ref="M15:O16"/>
    <mergeCell ref="F15:F16"/>
    <mergeCell ref="K15:K16"/>
    <mergeCell ref="G15:G16"/>
    <mergeCell ref="H15:H16"/>
    <mergeCell ref="I15:I16"/>
    <mergeCell ref="J15:J16"/>
    <mergeCell ref="D9:L9"/>
    <mergeCell ref="M8:O8"/>
    <mergeCell ref="A8:C9"/>
    <mergeCell ref="B35:D35"/>
    <mergeCell ref="D6:L6"/>
    <mergeCell ref="A10:C10"/>
    <mergeCell ref="M10:O11"/>
    <mergeCell ref="A7:C7"/>
    <mergeCell ref="D8:L8"/>
    <mergeCell ref="D10:L10"/>
    <mergeCell ref="A15:A16"/>
    <mergeCell ref="D7:L7"/>
    <mergeCell ref="M9:O9"/>
    <mergeCell ref="E15:E16"/>
    <mergeCell ref="B15:D16"/>
    <mergeCell ref="L15:L16"/>
    <mergeCell ref="A1:O1"/>
    <mergeCell ref="A2:O2"/>
    <mergeCell ref="A3:O3"/>
    <mergeCell ref="A4:O4"/>
    <mergeCell ref="A6:C6"/>
  </mergeCells>
  <pageMargins left="0.39370078740157477" right="0.39370078740157477" top="0.39370078740157477" bottom="0.19685039370078738" header="0" footer="0"/>
  <pageSetup paperSize="9" scale="75" orientation="landscape"/>
  <drawing r:id="rId1"/>
</worksheet>
</file>

<file path=xl/worksheets/sheet20.xml><?xml version="1.0" encoding="utf-8"?>
<worksheet xmlns="http://schemas.openxmlformats.org/spreadsheetml/2006/main" xmlns:r="http://schemas.openxmlformats.org/officeDocument/2006/relationships">
  <dimension ref="A1:IV34"/>
  <sheetViews>
    <sheetView zoomScale="85" workbookViewId="0">
      <selection activeCell="E12" sqref="E12:P12"/>
    </sheetView>
  </sheetViews>
  <sheetFormatPr defaultColWidth="9" defaultRowHeight="15"/>
  <cols>
    <col min="1" max="1" width="6.7109375" style="17" customWidth="1"/>
    <col min="2" max="3" width="9.140625" style="17" customWidth="1"/>
    <col min="4" max="4" width="7.85546875" style="17" customWidth="1"/>
    <col min="5" max="5" width="9.42578125" style="17" customWidth="1"/>
    <col min="6" max="6" width="8" style="17" customWidth="1"/>
    <col min="7" max="7" width="23" style="17" customWidth="1"/>
    <col min="8" max="8" width="27.7109375" style="17" customWidth="1"/>
    <col min="9" max="9" width="8.140625" style="17" customWidth="1"/>
    <col min="10" max="10" width="6.85546875" style="17" customWidth="1"/>
    <col min="11" max="11" width="6.5703125" style="17" customWidth="1"/>
    <col min="12" max="12" width="6.7109375" style="17" customWidth="1"/>
    <col min="13" max="13" width="7.7109375" style="17" customWidth="1"/>
    <col min="14" max="14" width="6.42578125" style="17" customWidth="1"/>
    <col min="15" max="15" width="7.42578125" style="17" customWidth="1"/>
    <col min="16" max="16" width="8.5703125" style="17" customWidth="1"/>
    <col min="17" max="17" width="8" style="17" customWidth="1"/>
    <col min="18" max="18" width="10.85546875" style="17" customWidth="1"/>
    <col min="19" max="19" width="9.5703125" style="17" customWidth="1"/>
    <col min="20" max="20" width="12.28515625" style="17" customWidth="1"/>
    <col min="21" max="256" width="9.140625" style="17" customWidth="1"/>
  </cols>
  <sheetData>
    <row r="1" spans="1:20" ht="15.75">
      <c r="A1" s="507" t="s">
        <v>0</v>
      </c>
      <c r="B1" s="507"/>
      <c r="C1" s="507"/>
      <c r="D1" s="507"/>
      <c r="E1" s="507"/>
      <c r="F1" s="507"/>
      <c r="G1" s="507"/>
      <c r="H1" s="507"/>
      <c r="I1" s="507"/>
      <c r="J1" s="507"/>
      <c r="K1" s="507"/>
      <c r="L1" s="507"/>
      <c r="M1" s="507"/>
      <c r="N1" s="507"/>
      <c r="O1" s="507"/>
      <c r="P1" s="507"/>
      <c r="Q1" s="507"/>
      <c r="R1" s="507"/>
      <c r="S1" s="507"/>
      <c r="T1" s="507"/>
    </row>
    <row r="2" spans="1:20" ht="15.75">
      <c r="A2" s="507" t="s">
        <v>1</v>
      </c>
      <c r="B2" s="507"/>
      <c r="C2" s="507"/>
      <c r="D2" s="507"/>
      <c r="E2" s="507"/>
      <c r="F2" s="507"/>
      <c r="G2" s="507"/>
      <c r="H2" s="507"/>
      <c r="I2" s="507"/>
      <c r="J2" s="507"/>
      <c r="K2" s="507"/>
      <c r="L2" s="507"/>
      <c r="M2" s="507"/>
      <c r="N2" s="507"/>
      <c r="O2" s="507"/>
      <c r="P2" s="507"/>
      <c r="Q2" s="507"/>
      <c r="R2" s="507"/>
      <c r="S2" s="507"/>
      <c r="T2" s="507"/>
    </row>
    <row r="3" spans="1:20" ht="15.75">
      <c r="A3" s="507" t="s">
        <v>2</v>
      </c>
      <c r="B3" s="507"/>
      <c r="C3" s="507"/>
      <c r="D3" s="507"/>
      <c r="E3" s="507"/>
      <c r="F3" s="507"/>
      <c r="G3" s="507"/>
      <c r="H3" s="507"/>
      <c r="I3" s="507"/>
      <c r="J3" s="507"/>
      <c r="K3" s="507"/>
      <c r="L3" s="507"/>
      <c r="M3" s="507"/>
      <c r="N3" s="507"/>
      <c r="O3" s="507"/>
      <c r="P3" s="507"/>
      <c r="Q3" s="507"/>
      <c r="R3" s="507"/>
      <c r="S3" s="507"/>
      <c r="T3" s="507"/>
    </row>
    <row r="4" spans="1:20" ht="15.75">
      <c r="A4" s="507" t="s">
        <v>3</v>
      </c>
      <c r="B4" s="507"/>
      <c r="C4" s="507"/>
      <c r="D4" s="507"/>
      <c r="E4" s="507"/>
      <c r="F4" s="507"/>
      <c r="G4" s="507"/>
      <c r="H4" s="507"/>
      <c r="I4" s="507"/>
      <c r="J4" s="507"/>
      <c r="K4" s="507"/>
      <c r="L4" s="507"/>
      <c r="M4" s="507"/>
      <c r="N4" s="507"/>
      <c r="O4" s="507"/>
      <c r="P4" s="507"/>
      <c r="Q4" s="507"/>
      <c r="R4" s="507"/>
      <c r="S4" s="507"/>
      <c r="T4" s="507"/>
    </row>
    <row r="5" spans="1:20" ht="15.75">
      <c r="A5" s="507"/>
      <c r="B5" s="507"/>
      <c r="C5" s="507"/>
      <c r="D5" s="507"/>
      <c r="E5" s="507"/>
      <c r="F5" s="507"/>
      <c r="G5" s="507"/>
      <c r="H5" s="507"/>
      <c r="I5" s="507"/>
      <c r="J5" s="507"/>
      <c r="K5" s="507"/>
      <c r="L5" s="507"/>
      <c r="M5" s="507"/>
      <c r="N5" s="507"/>
      <c r="O5" s="507"/>
      <c r="P5" s="507"/>
      <c r="Q5" s="507"/>
      <c r="R5" s="507"/>
      <c r="S5" s="507"/>
      <c r="T5" s="507"/>
    </row>
    <row r="6" spans="1:20" ht="9" customHeight="1"/>
    <row r="7" spans="1:20" ht="15.75">
      <c r="A7" s="462" t="s">
        <v>6</v>
      </c>
      <c r="B7" s="462"/>
      <c r="C7" s="462"/>
      <c r="D7" s="216"/>
      <c r="E7" s="465" t="s">
        <v>9</v>
      </c>
      <c r="F7" s="465"/>
      <c r="G7" s="465"/>
      <c r="H7" s="465"/>
      <c r="I7" s="465"/>
      <c r="J7" s="465"/>
      <c r="K7" s="465"/>
      <c r="L7" s="465"/>
      <c r="M7" s="465"/>
      <c r="N7" s="465"/>
      <c r="O7" s="465"/>
      <c r="P7" s="465"/>
      <c r="Q7" s="465"/>
      <c r="R7" s="216"/>
      <c r="S7" s="216"/>
      <c r="T7" s="216"/>
    </row>
    <row r="8" spans="1:20" ht="15.75">
      <c r="A8" s="217" t="s">
        <v>7</v>
      </c>
      <c r="B8" s="217"/>
      <c r="C8" s="217"/>
      <c r="D8" s="216"/>
      <c r="E8" s="512" t="s">
        <v>4</v>
      </c>
      <c r="F8" s="512"/>
      <c r="G8" s="512"/>
      <c r="H8" s="512"/>
      <c r="I8" s="512"/>
      <c r="J8" s="512"/>
      <c r="K8" s="512"/>
      <c r="L8" s="512"/>
      <c r="M8" s="512"/>
      <c r="N8" s="512"/>
      <c r="O8" s="512"/>
      <c r="P8" s="512"/>
      <c r="Q8" s="512"/>
      <c r="R8" s="216"/>
      <c r="S8" s="216"/>
      <c r="T8" s="216"/>
    </row>
    <row r="9" spans="1:20" ht="15.75">
      <c r="A9" s="514" t="s">
        <v>10</v>
      </c>
      <c r="B9" s="515"/>
      <c r="C9" s="516"/>
      <c r="D9" s="218"/>
      <c r="E9" s="512" t="s">
        <v>5</v>
      </c>
      <c r="F9" s="512"/>
      <c r="G9" s="512"/>
      <c r="H9" s="512"/>
      <c r="I9" s="512"/>
      <c r="J9" s="512"/>
      <c r="K9" s="512"/>
      <c r="L9" s="512"/>
      <c r="M9" s="512"/>
      <c r="N9" s="512"/>
      <c r="O9" s="512"/>
      <c r="P9" s="512"/>
      <c r="Q9" s="512"/>
      <c r="R9" s="472" t="s">
        <v>11</v>
      </c>
      <c r="S9" s="472"/>
      <c r="T9" s="472"/>
    </row>
    <row r="10" spans="1:20" ht="15.75">
      <c r="A10" s="219" t="s">
        <v>28</v>
      </c>
      <c r="B10" s="219" t="s">
        <v>60</v>
      </c>
      <c r="C10" s="219" t="s">
        <v>61</v>
      </c>
      <c r="D10" s="59"/>
      <c r="E10" s="512" t="s">
        <v>62</v>
      </c>
      <c r="F10" s="512"/>
      <c r="G10" s="512"/>
      <c r="H10" s="512"/>
      <c r="I10" s="512"/>
      <c r="J10" s="512"/>
      <c r="K10" s="512"/>
      <c r="L10" s="512"/>
      <c r="M10" s="512"/>
      <c r="N10" s="512"/>
      <c r="O10" s="512"/>
      <c r="P10" s="512"/>
      <c r="Q10" s="512"/>
      <c r="R10" s="472" t="s">
        <v>13</v>
      </c>
      <c r="S10" s="472"/>
      <c r="T10" s="472"/>
    </row>
    <row r="11" spans="1:20" ht="15" customHeight="1">
      <c r="A11" s="220">
        <v>151</v>
      </c>
      <c r="B11" s="221">
        <v>189</v>
      </c>
      <c r="C11" s="221">
        <v>234.5</v>
      </c>
      <c r="D11" s="222"/>
      <c r="E11" s="512" t="s">
        <v>14</v>
      </c>
      <c r="F11" s="512"/>
      <c r="G11" s="512"/>
      <c r="H11" s="512"/>
      <c r="I11" s="512"/>
      <c r="J11" s="512"/>
      <c r="K11" s="512"/>
      <c r="L11" s="512"/>
      <c r="M11" s="512"/>
      <c r="N11" s="512"/>
      <c r="O11" s="512"/>
      <c r="P11" s="512"/>
      <c r="Q11" s="517"/>
      <c r="R11" s="473" t="s">
        <v>15</v>
      </c>
      <c r="S11" s="473"/>
      <c r="T11" s="473"/>
    </row>
    <row r="12" spans="1:20" ht="15.75">
      <c r="A12" s="35"/>
      <c r="B12" s="36"/>
      <c r="C12" s="37"/>
      <c r="D12" s="223"/>
      <c r="E12" s="512"/>
      <c r="F12" s="512"/>
      <c r="G12" s="512"/>
      <c r="H12" s="512"/>
      <c r="I12" s="512"/>
      <c r="J12" s="512"/>
      <c r="K12" s="512"/>
      <c r="L12" s="512"/>
      <c r="M12" s="512"/>
      <c r="N12" s="512"/>
      <c r="O12" s="512"/>
      <c r="P12" s="512"/>
      <c r="Q12" s="223"/>
      <c r="R12" s="473"/>
      <c r="S12" s="473"/>
      <c r="T12" s="473"/>
    </row>
    <row r="13" spans="1:20">
      <c r="A13" s="38" t="s">
        <v>16</v>
      </c>
      <c r="B13" s="39"/>
      <c r="C13" s="40"/>
      <c r="D13" s="71">
        <v>48</v>
      </c>
      <c r="E13" s="18"/>
      <c r="F13" s="11"/>
      <c r="G13" s="11"/>
      <c r="H13" s="11"/>
      <c r="I13" s="11"/>
      <c r="J13" s="11"/>
      <c r="K13" s="11"/>
      <c r="L13" s="18"/>
      <c r="M13" s="11"/>
      <c r="N13" s="11"/>
      <c r="O13" s="11"/>
      <c r="P13" s="11"/>
      <c r="Q13" s="223"/>
      <c r="R13" s="42" t="s">
        <v>17</v>
      </c>
      <c r="S13" s="42" t="s">
        <v>18</v>
      </c>
      <c r="T13" s="42" t="s">
        <v>19</v>
      </c>
    </row>
    <row r="14" spans="1:20">
      <c r="A14" s="43" t="s">
        <v>20</v>
      </c>
      <c r="B14" s="39"/>
      <c r="C14" s="40"/>
      <c r="D14" s="55">
        <v>326</v>
      </c>
      <c r="E14" s="18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223"/>
      <c r="R14" s="42">
        <v>192</v>
      </c>
      <c r="S14" s="44">
        <v>126</v>
      </c>
      <c r="T14" s="42">
        <v>75</v>
      </c>
    </row>
    <row r="15" spans="1:20">
      <c r="A15" s="18"/>
      <c r="B15" s="18"/>
      <c r="C15" s="18"/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</row>
    <row r="16" spans="1:20" s="18" customFormat="1" ht="11.25" customHeight="1">
      <c r="A16" s="508" t="s">
        <v>21</v>
      </c>
      <c r="B16" s="508" t="s">
        <v>53</v>
      </c>
      <c r="C16" s="508"/>
      <c r="D16" s="508"/>
      <c r="E16" s="508" t="s">
        <v>23</v>
      </c>
      <c r="F16" s="508" t="s">
        <v>54</v>
      </c>
      <c r="G16" s="508" t="s">
        <v>25</v>
      </c>
      <c r="H16" s="508" t="s">
        <v>26</v>
      </c>
      <c r="I16" s="508" t="s">
        <v>27</v>
      </c>
      <c r="J16" s="508" t="s">
        <v>28</v>
      </c>
      <c r="K16" s="508" t="s">
        <v>21</v>
      </c>
      <c r="L16" s="513" t="s">
        <v>60</v>
      </c>
      <c r="M16" s="513"/>
      <c r="N16" s="508" t="s">
        <v>21</v>
      </c>
      <c r="O16" s="508" t="s">
        <v>63</v>
      </c>
      <c r="P16" s="478" t="s">
        <v>29</v>
      </c>
      <c r="Q16" s="477" t="s">
        <v>30</v>
      </c>
      <c r="R16" s="508" t="s">
        <v>64</v>
      </c>
      <c r="S16" s="509"/>
      <c r="T16" s="508"/>
    </row>
    <row r="17" spans="1:20" s="18" customFormat="1" ht="12.75">
      <c r="A17" s="510"/>
      <c r="B17" s="510"/>
      <c r="C17" s="510"/>
      <c r="D17" s="510"/>
      <c r="E17" s="510"/>
      <c r="F17" s="510"/>
      <c r="G17" s="510"/>
      <c r="H17" s="510"/>
      <c r="I17" s="510"/>
      <c r="J17" s="510"/>
      <c r="K17" s="510"/>
      <c r="L17" s="224" t="s">
        <v>61</v>
      </c>
      <c r="M17" s="224" t="s">
        <v>65</v>
      </c>
      <c r="N17" s="510"/>
      <c r="O17" s="510"/>
      <c r="P17" s="478"/>
      <c r="Q17" s="477"/>
      <c r="R17" s="510"/>
      <c r="S17" s="511"/>
      <c r="T17" s="510"/>
    </row>
    <row r="18" spans="1:20">
      <c r="A18" s="45">
        <v>1</v>
      </c>
      <c r="B18" s="225" t="s">
        <v>169</v>
      </c>
      <c r="C18" s="226"/>
      <c r="D18" s="227"/>
      <c r="E18" s="228">
        <v>1995</v>
      </c>
      <c r="F18" s="48" t="s">
        <v>206</v>
      </c>
      <c r="G18" s="229" t="s">
        <v>152</v>
      </c>
      <c r="H18" s="230"/>
      <c r="I18" s="231">
        <v>62.6</v>
      </c>
      <c r="J18" s="51">
        <v>130</v>
      </c>
      <c r="K18" s="51">
        <v>1</v>
      </c>
      <c r="L18" s="51">
        <v>165</v>
      </c>
      <c r="M18" s="51">
        <f t="shared" ref="M18:M26" si="0">L18/2</f>
        <v>82.5</v>
      </c>
      <c r="N18" s="51">
        <v>1</v>
      </c>
      <c r="O18" s="51">
        <f t="shared" ref="O18:O26" si="1">M18+J18</f>
        <v>212.5</v>
      </c>
      <c r="P18" s="229" t="s">
        <v>17</v>
      </c>
      <c r="Q18" s="51">
        <v>20</v>
      </c>
      <c r="R18" s="232" t="s">
        <v>170</v>
      </c>
      <c r="S18" s="233"/>
      <c r="T18" s="234"/>
    </row>
    <row r="19" spans="1:20">
      <c r="A19" s="45">
        <v>2</v>
      </c>
      <c r="B19" s="225" t="s">
        <v>457</v>
      </c>
      <c r="C19" s="226"/>
      <c r="D19" s="227"/>
      <c r="E19" s="228">
        <v>1990</v>
      </c>
      <c r="F19" s="229" t="s">
        <v>206</v>
      </c>
      <c r="G19" s="229" t="s">
        <v>51</v>
      </c>
      <c r="H19" s="235" t="s">
        <v>175</v>
      </c>
      <c r="I19" s="236">
        <v>62.75</v>
      </c>
      <c r="J19" s="51">
        <v>126</v>
      </c>
      <c r="K19" s="51">
        <v>2</v>
      </c>
      <c r="L19" s="51">
        <v>125</v>
      </c>
      <c r="M19" s="51">
        <f t="shared" si="0"/>
        <v>62.5</v>
      </c>
      <c r="N19" s="51">
        <v>5</v>
      </c>
      <c r="O19" s="51">
        <f t="shared" si="1"/>
        <v>188.5</v>
      </c>
      <c r="P19" s="51" t="s">
        <v>18</v>
      </c>
      <c r="Q19" s="51">
        <v>18</v>
      </c>
      <c r="R19" s="232" t="s">
        <v>257</v>
      </c>
      <c r="S19" s="233"/>
      <c r="T19" s="234"/>
    </row>
    <row r="20" spans="1:20">
      <c r="A20" s="45">
        <v>3</v>
      </c>
      <c r="B20" s="225" t="s">
        <v>456</v>
      </c>
      <c r="C20" s="226"/>
      <c r="D20" s="227"/>
      <c r="E20" s="228">
        <v>1999</v>
      </c>
      <c r="F20" s="229" t="s">
        <v>17</v>
      </c>
      <c r="G20" s="229" t="s">
        <v>51</v>
      </c>
      <c r="H20" s="235" t="s">
        <v>175</v>
      </c>
      <c r="I20" s="236">
        <v>63</v>
      </c>
      <c r="J20" s="51">
        <v>101</v>
      </c>
      <c r="K20" s="51">
        <v>3</v>
      </c>
      <c r="L20" s="51">
        <v>162</v>
      </c>
      <c r="M20" s="51">
        <f t="shared" si="0"/>
        <v>81</v>
      </c>
      <c r="N20" s="51">
        <v>2</v>
      </c>
      <c r="O20" s="51">
        <f t="shared" si="1"/>
        <v>182</v>
      </c>
      <c r="P20" s="57" t="s">
        <v>18</v>
      </c>
      <c r="Q20" s="51">
        <v>16</v>
      </c>
      <c r="R20" s="232" t="s">
        <v>252</v>
      </c>
      <c r="S20" s="233"/>
      <c r="T20" s="234"/>
    </row>
    <row r="21" spans="1:20">
      <c r="A21" s="45">
        <v>4</v>
      </c>
      <c r="B21" s="225" t="s">
        <v>458</v>
      </c>
      <c r="C21" s="226"/>
      <c r="D21" s="227"/>
      <c r="E21" s="228">
        <v>1993</v>
      </c>
      <c r="F21" s="229" t="s">
        <v>18</v>
      </c>
      <c r="G21" s="237" t="s">
        <v>680</v>
      </c>
      <c r="H21" s="230" t="s">
        <v>348</v>
      </c>
      <c r="I21" s="236">
        <v>62.05</v>
      </c>
      <c r="J21" s="51">
        <v>76</v>
      </c>
      <c r="K21" s="51">
        <v>6</v>
      </c>
      <c r="L21" s="51">
        <v>140</v>
      </c>
      <c r="M21" s="51">
        <f t="shared" si="0"/>
        <v>70</v>
      </c>
      <c r="N21" s="51">
        <v>3</v>
      </c>
      <c r="O21" s="51">
        <f t="shared" si="1"/>
        <v>146</v>
      </c>
      <c r="P21" s="57" t="s">
        <v>18</v>
      </c>
      <c r="Q21" s="51">
        <v>15</v>
      </c>
      <c r="R21" s="232" t="s">
        <v>459</v>
      </c>
      <c r="S21" s="233"/>
      <c r="T21" s="234"/>
    </row>
    <row r="22" spans="1:20">
      <c r="A22" s="45">
        <v>5</v>
      </c>
      <c r="B22" s="225" t="s">
        <v>460</v>
      </c>
      <c r="C22" s="226"/>
      <c r="D22" s="227"/>
      <c r="E22" s="228">
        <v>2007</v>
      </c>
      <c r="F22" s="229" t="s">
        <v>19</v>
      </c>
      <c r="G22" s="229" t="s">
        <v>152</v>
      </c>
      <c r="H22" s="230"/>
      <c r="I22" s="236">
        <v>62.3</v>
      </c>
      <c r="J22" s="51">
        <v>84</v>
      </c>
      <c r="K22" s="51">
        <v>4</v>
      </c>
      <c r="L22" s="51">
        <v>93</v>
      </c>
      <c r="M22" s="51">
        <f t="shared" si="0"/>
        <v>46.5</v>
      </c>
      <c r="N22" s="51">
        <v>7</v>
      </c>
      <c r="O22" s="51">
        <f t="shared" si="1"/>
        <v>130.5</v>
      </c>
      <c r="P22" s="57" t="s">
        <v>636</v>
      </c>
      <c r="Q22" s="51">
        <v>14</v>
      </c>
      <c r="R22" s="232" t="s">
        <v>188</v>
      </c>
      <c r="S22" s="233"/>
      <c r="T22" s="234"/>
    </row>
    <row r="23" spans="1:20">
      <c r="A23" s="45">
        <v>6</v>
      </c>
      <c r="B23" s="225" t="s">
        <v>678</v>
      </c>
      <c r="C23" s="226"/>
      <c r="D23" s="227"/>
      <c r="E23" s="228">
        <v>2000</v>
      </c>
      <c r="F23" s="229" t="s">
        <v>19</v>
      </c>
      <c r="G23" s="229" t="s">
        <v>83</v>
      </c>
      <c r="H23" s="230" t="s">
        <v>463</v>
      </c>
      <c r="I23" s="236">
        <v>62.9</v>
      </c>
      <c r="J23" s="51">
        <v>77</v>
      </c>
      <c r="K23" s="51">
        <v>5</v>
      </c>
      <c r="L23" s="51">
        <v>98</v>
      </c>
      <c r="M23" s="51">
        <f t="shared" si="0"/>
        <v>49</v>
      </c>
      <c r="N23" s="51">
        <v>6</v>
      </c>
      <c r="O23" s="51">
        <f t="shared" si="1"/>
        <v>126</v>
      </c>
      <c r="P23" s="57" t="s">
        <v>636</v>
      </c>
      <c r="Q23" s="51">
        <v>13</v>
      </c>
      <c r="R23" s="232" t="s">
        <v>464</v>
      </c>
      <c r="S23" s="233"/>
      <c r="T23" s="234"/>
    </row>
    <row r="24" spans="1:20">
      <c r="A24" s="45">
        <v>7</v>
      </c>
      <c r="B24" s="225" t="s">
        <v>200</v>
      </c>
      <c r="C24" s="226"/>
      <c r="D24" s="227"/>
      <c r="E24" s="228">
        <v>1993</v>
      </c>
      <c r="F24" s="229" t="s">
        <v>18</v>
      </c>
      <c r="G24" s="229" t="s">
        <v>85</v>
      </c>
      <c r="H24" s="230" t="s">
        <v>172</v>
      </c>
      <c r="I24" s="236">
        <v>62.9</v>
      </c>
      <c r="J24" s="51">
        <v>48</v>
      </c>
      <c r="K24" s="51">
        <v>7</v>
      </c>
      <c r="L24" s="51">
        <v>129</v>
      </c>
      <c r="M24" s="51">
        <f t="shared" si="0"/>
        <v>64.5</v>
      </c>
      <c r="N24" s="51">
        <v>4</v>
      </c>
      <c r="O24" s="51">
        <f t="shared" si="1"/>
        <v>112.5</v>
      </c>
      <c r="P24" s="51" t="s">
        <v>19</v>
      </c>
      <c r="Q24" s="51">
        <v>12</v>
      </c>
      <c r="R24" s="232" t="s">
        <v>201</v>
      </c>
      <c r="S24" s="233"/>
      <c r="T24" s="234"/>
    </row>
    <row r="25" spans="1:20">
      <c r="A25" s="45">
        <v>8</v>
      </c>
      <c r="B25" s="225" t="s">
        <v>461</v>
      </c>
      <c r="C25" s="226"/>
      <c r="D25" s="227"/>
      <c r="E25" s="228">
        <v>2008</v>
      </c>
      <c r="F25" s="229" t="s">
        <v>19</v>
      </c>
      <c r="G25" s="229" t="s">
        <v>154</v>
      </c>
      <c r="H25" s="230"/>
      <c r="I25" s="236">
        <v>62.3</v>
      </c>
      <c r="J25" s="51">
        <v>33</v>
      </c>
      <c r="K25" s="51">
        <v>8</v>
      </c>
      <c r="L25" s="51">
        <v>70</v>
      </c>
      <c r="M25" s="51">
        <f t="shared" si="0"/>
        <v>35</v>
      </c>
      <c r="N25" s="51">
        <v>8</v>
      </c>
      <c r="O25" s="51">
        <f t="shared" si="1"/>
        <v>68</v>
      </c>
      <c r="P25" s="51" t="s">
        <v>521</v>
      </c>
      <c r="Q25" s="51">
        <v>11</v>
      </c>
      <c r="R25" s="232" t="s">
        <v>462</v>
      </c>
      <c r="S25" s="233"/>
      <c r="T25" s="234"/>
    </row>
    <row r="26" spans="1:20">
      <c r="A26" s="45">
        <v>9</v>
      </c>
      <c r="B26" s="225" t="s">
        <v>202</v>
      </c>
      <c r="C26" s="226"/>
      <c r="D26" s="227"/>
      <c r="E26" s="228">
        <v>2005</v>
      </c>
      <c r="F26" s="229" t="s">
        <v>19</v>
      </c>
      <c r="G26" s="229" t="s">
        <v>76</v>
      </c>
      <c r="H26" s="230" t="s">
        <v>203</v>
      </c>
      <c r="I26" s="236">
        <v>56.24</v>
      </c>
      <c r="J26" s="51">
        <v>12</v>
      </c>
      <c r="K26" s="51">
        <v>9</v>
      </c>
      <c r="L26" s="51">
        <v>30</v>
      </c>
      <c r="M26" s="51">
        <f t="shared" si="0"/>
        <v>15</v>
      </c>
      <c r="N26" s="51">
        <v>9</v>
      </c>
      <c r="O26" s="51">
        <f t="shared" si="1"/>
        <v>27</v>
      </c>
      <c r="P26" s="51" t="s">
        <v>521</v>
      </c>
      <c r="Q26" s="51">
        <v>10</v>
      </c>
      <c r="R26" s="238" t="s">
        <v>204</v>
      </c>
      <c r="S26" s="239"/>
      <c r="T26" s="240"/>
    </row>
    <row r="27" spans="1:20">
      <c r="A27" s="18"/>
      <c r="B27" s="18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18"/>
      <c r="P27" s="18"/>
      <c r="Q27" s="18"/>
      <c r="R27" s="18"/>
      <c r="S27" s="18"/>
      <c r="T27" s="18"/>
    </row>
    <row r="28" spans="1:20" s="18" customFormat="1" ht="12.75"/>
    <row r="29" spans="1:20" s="63" customFormat="1">
      <c r="A29" s="32" t="s">
        <v>32</v>
      </c>
      <c r="B29" s="17"/>
      <c r="C29" s="17"/>
      <c r="F29" s="62" t="s">
        <v>33</v>
      </c>
      <c r="K29" s="32" t="s">
        <v>34</v>
      </c>
      <c r="N29" s="17"/>
      <c r="O29" s="62"/>
      <c r="Q29" s="68" t="s">
        <v>140</v>
      </c>
    </row>
    <row r="30" spans="1:20" s="63" customFormat="1">
      <c r="A30" s="32"/>
      <c r="B30" s="17"/>
      <c r="C30" s="17"/>
      <c r="K30" s="32"/>
      <c r="N30" s="17"/>
    </row>
    <row r="31" spans="1:20" s="63" customFormat="1">
      <c r="A31" s="32" t="s">
        <v>35</v>
      </c>
      <c r="B31" s="17"/>
      <c r="C31" s="17"/>
      <c r="F31" s="62" t="s">
        <v>36</v>
      </c>
      <c r="K31" s="32" t="s">
        <v>37</v>
      </c>
      <c r="Q31" s="62" t="s">
        <v>66</v>
      </c>
    </row>
    <row r="32" spans="1:20">
      <c r="Q32" s="62"/>
    </row>
    <row r="33" spans="10:20">
      <c r="J33" s="518"/>
      <c r="K33" s="518"/>
      <c r="L33" s="518"/>
      <c r="M33" s="518"/>
      <c r="N33" s="518"/>
      <c r="O33" s="518"/>
      <c r="P33" s="518"/>
      <c r="Q33" s="518"/>
      <c r="R33" s="518"/>
      <c r="S33" s="518"/>
      <c r="T33" s="518"/>
    </row>
    <row r="34" spans="10:20">
      <c r="J34" s="518"/>
      <c r="K34" s="518"/>
      <c r="L34" s="518"/>
      <c r="M34" s="518"/>
      <c r="N34" s="518"/>
      <c r="O34" s="518"/>
      <c r="P34" s="518"/>
      <c r="Q34" s="518"/>
      <c r="R34" s="518"/>
      <c r="S34" s="518"/>
      <c r="T34" s="518"/>
    </row>
  </sheetData>
  <mergeCells count="33">
    <mergeCell ref="J33:T33"/>
    <mergeCell ref="J34:T34"/>
    <mergeCell ref="A16:A17"/>
    <mergeCell ref="R11:T12"/>
    <mergeCell ref="A7:C7"/>
    <mergeCell ref="B16:D17"/>
    <mergeCell ref="O16:O17"/>
    <mergeCell ref="E11:Q11"/>
    <mergeCell ref="F16:F17"/>
    <mergeCell ref="R10:T10"/>
    <mergeCell ref="E7:Q7"/>
    <mergeCell ref="A9:C9"/>
    <mergeCell ref="E8:Q8"/>
    <mergeCell ref="E9:Q9"/>
    <mergeCell ref="E10:Q10"/>
    <mergeCell ref="R9:T9"/>
    <mergeCell ref="R16:T17"/>
    <mergeCell ref="I16:I17"/>
    <mergeCell ref="E12:P12"/>
    <mergeCell ref="G16:G17"/>
    <mergeCell ref="H16:H17"/>
    <mergeCell ref="Q16:Q17"/>
    <mergeCell ref="P16:P17"/>
    <mergeCell ref="N16:N17"/>
    <mergeCell ref="J16:J17"/>
    <mergeCell ref="K16:K17"/>
    <mergeCell ref="L16:M16"/>
    <mergeCell ref="E16:E17"/>
    <mergeCell ref="A1:T1"/>
    <mergeCell ref="A2:T2"/>
    <mergeCell ref="A3:T3"/>
    <mergeCell ref="A4:T4"/>
    <mergeCell ref="A5:T5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72" orientation="landscape"/>
  <drawing r:id="rId1"/>
</worksheet>
</file>

<file path=xl/worksheets/sheet21.xml><?xml version="1.0" encoding="utf-8"?>
<worksheet xmlns="http://schemas.openxmlformats.org/spreadsheetml/2006/main" xmlns:r="http://schemas.openxmlformats.org/officeDocument/2006/relationships">
  <dimension ref="A1:IV37"/>
  <sheetViews>
    <sheetView topLeftCell="A10" zoomScale="85" workbookViewId="0">
      <selection activeCell="G30" sqref="G30"/>
    </sheetView>
  </sheetViews>
  <sheetFormatPr defaultColWidth="9" defaultRowHeight="15"/>
  <cols>
    <col min="1" max="1" width="7.5703125" style="17" customWidth="1"/>
    <col min="2" max="3" width="9.140625" style="17" customWidth="1"/>
    <col min="4" max="4" width="8.140625" style="17" customWidth="1"/>
    <col min="5" max="5" width="9.42578125" style="17" customWidth="1"/>
    <col min="6" max="6" width="7.42578125" style="17" customWidth="1"/>
    <col min="7" max="7" width="25.42578125" style="17" customWidth="1"/>
    <col min="8" max="8" width="27.7109375" style="17" customWidth="1"/>
    <col min="9" max="9" width="8.140625" style="17" customWidth="1"/>
    <col min="10" max="10" width="6.85546875" style="17" customWidth="1"/>
    <col min="11" max="11" width="6.5703125" style="17" customWidth="1"/>
    <col min="12" max="12" width="6.7109375" style="17" customWidth="1"/>
    <col min="13" max="13" width="7.7109375" style="17" customWidth="1"/>
    <col min="14" max="14" width="6.42578125" style="17" customWidth="1"/>
    <col min="15" max="15" width="7.42578125" style="17" customWidth="1"/>
    <col min="16" max="16" width="9.140625" style="17" customWidth="1"/>
    <col min="17" max="17" width="8" style="17" customWidth="1"/>
    <col min="18" max="18" width="10.28515625" style="17" customWidth="1"/>
    <col min="19" max="19" width="10.7109375" style="17" customWidth="1"/>
    <col min="20" max="20" width="11.85546875" style="17" customWidth="1"/>
    <col min="21" max="256" width="9.140625" style="17" customWidth="1"/>
  </cols>
  <sheetData>
    <row r="1" spans="1:20" ht="15.75">
      <c r="A1" s="507" t="s">
        <v>0</v>
      </c>
      <c r="B1" s="507"/>
      <c r="C1" s="507"/>
      <c r="D1" s="507"/>
      <c r="E1" s="507"/>
      <c r="F1" s="507"/>
      <c r="G1" s="507"/>
      <c r="H1" s="507"/>
      <c r="I1" s="507"/>
      <c r="J1" s="507"/>
      <c r="K1" s="507"/>
      <c r="L1" s="507"/>
      <c r="M1" s="507"/>
      <c r="N1" s="507"/>
      <c r="O1" s="507"/>
      <c r="P1" s="507"/>
      <c r="Q1" s="507"/>
      <c r="R1" s="507"/>
      <c r="S1" s="507"/>
      <c r="T1" s="507"/>
    </row>
    <row r="2" spans="1:20" ht="15.75">
      <c r="A2" s="507" t="s">
        <v>1</v>
      </c>
      <c r="B2" s="507"/>
      <c r="C2" s="507"/>
      <c r="D2" s="507"/>
      <c r="E2" s="507"/>
      <c r="F2" s="507"/>
      <c r="G2" s="507"/>
      <c r="H2" s="507"/>
      <c r="I2" s="507"/>
      <c r="J2" s="507"/>
      <c r="K2" s="507"/>
      <c r="L2" s="507"/>
      <c r="M2" s="507"/>
      <c r="N2" s="507"/>
      <c r="O2" s="507"/>
      <c r="P2" s="507"/>
      <c r="Q2" s="507"/>
      <c r="R2" s="507"/>
      <c r="S2" s="507"/>
      <c r="T2" s="507"/>
    </row>
    <row r="3" spans="1:20" ht="15.75">
      <c r="A3" s="507" t="s">
        <v>2</v>
      </c>
      <c r="B3" s="507"/>
      <c r="C3" s="507"/>
      <c r="D3" s="507"/>
      <c r="E3" s="507"/>
      <c r="F3" s="507"/>
      <c r="G3" s="507"/>
      <c r="H3" s="507"/>
      <c r="I3" s="507"/>
      <c r="J3" s="507"/>
      <c r="K3" s="507"/>
      <c r="L3" s="507"/>
      <c r="M3" s="507"/>
      <c r="N3" s="507"/>
      <c r="O3" s="507"/>
      <c r="P3" s="507"/>
      <c r="Q3" s="507"/>
      <c r="R3" s="507"/>
      <c r="S3" s="507"/>
      <c r="T3" s="507"/>
    </row>
    <row r="4" spans="1:20" ht="15.75">
      <c r="A4" s="507" t="s">
        <v>3</v>
      </c>
      <c r="B4" s="507"/>
      <c r="C4" s="507"/>
      <c r="D4" s="507"/>
      <c r="E4" s="507"/>
      <c r="F4" s="507"/>
      <c r="G4" s="507"/>
      <c r="H4" s="507"/>
      <c r="I4" s="507"/>
      <c r="J4" s="507"/>
      <c r="K4" s="507"/>
      <c r="L4" s="507"/>
      <c r="M4" s="507"/>
      <c r="N4" s="507"/>
      <c r="O4" s="507"/>
      <c r="P4" s="507"/>
      <c r="Q4" s="507"/>
      <c r="R4" s="507"/>
      <c r="S4" s="507"/>
      <c r="T4" s="507"/>
    </row>
    <row r="5" spans="1:20" ht="15.75">
      <c r="A5" s="507"/>
      <c r="B5" s="507"/>
      <c r="C5" s="507"/>
      <c r="D5" s="507"/>
      <c r="E5" s="507"/>
      <c r="F5" s="507"/>
      <c r="G5" s="507"/>
      <c r="H5" s="507"/>
      <c r="I5" s="507"/>
      <c r="J5" s="507"/>
      <c r="K5" s="507"/>
      <c r="L5" s="507"/>
      <c r="M5" s="507"/>
      <c r="N5" s="507"/>
      <c r="O5" s="507"/>
      <c r="P5" s="507"/>
      <c r="Q5" s="507"/>
      <c r="R5" s="507"/>
      <c r="S5" s="507"/>
      <c r="T5" s="507"/>
    </row>
    <row r="6" spans="1:20" ht="9" customHeight="1"/>
    <row r="7" spans="1:20" ht="15.75">
      <c r="A7" s="462" t="s">
        <v>6</v>
      </c>
      <c r="B7" s="462"/>
      <c r="C7" s="462"/>
      <c r="D7" s="216"/>
      <c r="E7" s="465" t="s">
        <v>9</v>
      </c>
      <c r="F7" s="465"/>
      <c r="G7" s="465"/>
      <c r="H7" s="465"/>
      <c r="I7" s="465"/>
      <c r="J7" s="465"/>
      <c r="K7" s="465"/>
      <c r="L7" s="465"/>
      <c r="M7" s="465"/>
      <c r="N7" s="465"/>
      <c r="O7" s="465"/>
      <c r="P7" s="465"/>
      <c r="Q7" s="465"/>
      <c r="R7" s="216"/>
      <c r="S7" s="216"/>
      <c r="T7" s="216"/>
    </row>
    <row r="8" spans="1:20" ht="15.75">
      <c r="A8" s="217" t="s">
        <v>7</v>
      </c>
      <c r="B8" s="217"/>
      <c r="C8" s="217"/>
      <c r="D8" s="216"/>
      <c r="E8" s="512" t="s">
        <v>4</v>
      </c>
      <c r="F8" s="512"/>
      <c r="G8" s="512"/>
      <c r="H8" s="512"/>
      <c r="I8" s="512"/>
      <c r="J8" s="512"/>
      <c r="K8" s="512"/>
      <c r="L8" s="512"/>
      <c r="M8" s="512"/>
      <c r="N8" s="512"/>
      <c r="O8" s="512"/>
      <c r="P8" s="512"/>
      <c r="Q8" s="512"/>
      <c r="R8" s="216"/>
      <c r="S8" s="216"/>
      <c r="T8" s="216"/>
    </row>
    <row r="9" spans="1:20" ht="15.75">
      <c r="A9" s="514" t="s">
        <v>10</v>
      </c>
      <c r="B9" s="515"/>
      <c r="C9" s="516"/>
      <c r="D9" s="218"/>
      <c r="E9" s="512" t="s">
        <v>5</v>
      </c>
      <c r="F9" s="512"/>
      <c r="G9" s="512"/>
      <c r="H9" s="512"/>
      <c r="I9" s="512"/>
      <c r="J9" s="512"/>
      <c r="K9" s="512"/>
      <c r="L9" s="512"/>
      <c r="M9" s="512"/>
      <c r="N9" s="512"/>
      <c r="O9" s="512"/>
      <c r="P9" s="512"/>
      <c r="Q9" s="512"/>
      <c r="R9" s="472" t="s">
        <v>11</v>
      </c>
      <c r="S9" s="472"/>
      <c r="T9" s="472"/>
    </row>
    <row r="10" spans="1:20" ht="15.75">
      <c r="A10" s="219" t="s">
        <v>28</v>
      </c>
      <c r="B10" s="219" t="s">
        <v>60</v>
      </c>
      <c r="C10" s="219" t="s">
        <v>61</v>
      </c>
      <c r="D10" s="59"/>
      <c r="E10" s="512" t="s">
        <v>62</v>
      </c>
      <c r="F10" s="512"/>
      <c r="G10" s="512"/>
      <c r="H10" s="512"/>
      <c r="I10" s="512"/>
      <c r="J10" s="512"/>
      <c r="K10" s="512"/>
      <c r="L10" s="512"/>
      <c r="M10" s="512"/>
      <c r="N10" s="512"/>
      <c r="O10" s="512"/>
      <c r="P10" s="512"/>
      <c r="Q10" s="512"/>
      <c r="R10" s="472" t="s">
        <v>13</v>
      </c>
      <c r="S10" s="472"/>
      <c r="T10" s="472"/>
    </row>
    <row r="11" spans="1:20" ht="15" customHeight="1">
      <c r="A11" s="220">
        <v>141</v>
      </c>
      <c r="B11" s="221">
        <v>182</v>
      </c>
      <c r="C11" s="221">
        <v>229</v>
      </c>
      <c r="D11" s="222"/>
      <c r="E11" s="512" t="s">
        <v>40</v>
      </c>
      <c r="F11" s="512"/>
      <c r="G11" s="512"/>
      <c r="H11" s="512"/>
      <c r="I11" s="512"/>
      <c r="J11" s="512"/>
      <c r="K11" s="512"/>
      <c r="L11" s="512"/>
      <c r="M11" s="512"/>
      <c r="N11" s="512"/>
      <c r="O11" s="512"/>
      <c r="P11" s="512"/>
      <c r="Q11" s="517"/>
      <c r="R11" s="473" t="s">
        <v>15</v>
      </c>
      <c r="S11" s="473"/>
      <c r="T11" s="473"/>
    </row>
    <row r="12" spans="1:20" ht="15.75">
      <c r="A12" s="35"/>
      <c r="B12" s="36"/>
      <c r="C12" s="37"/>
      <c r="D12" s="223"/>
      <c r="E12" s="512"/>
      <c r="F12" s="512"/>
      <c r="G12" s="512"/>
      <c r="H12" s="512"/>
      <c r="I12" s="512"/>
      <c r="J12" s="512"/>
      <c r="K12" s="512"/>
      <c r="L12" s="512"/>
      <c r="M12" s="512"/>
      <c r="N12" s="512"/>
      <c r="O12" s="512"/>
      <c r="P12" s="512"/>
      <c r="Q12" s="223"/>
      <c r="R12" s="473"/>
      <c r="S12" s="473"/>
      <c r="T12" s="473"/>
    </row>
    <row r="13" spans="1:20">
      <c r="A13" s="38" t="s">
        <v>16</v>
      </c>
      <c r="B13" s="39"/>
      <c r="C13" s="40"/>
      <c r="D13" s="71">
        <v>48</v>
      </c>
      <c r="E13" s="18"/>
      <c r="F13" s="11"/>
      <c r="G13" s="11"/>
      <c r="H13" s="11"/>
      <c r="I13" s="11"/>
      <c r="J13" s="11"/>
      <c r="K13" s="11"/>
      <c r="L13" s="18"/>
      <c r="M13" s="11"/>
      <c r="N13" s="11"/>
      <c r="O13" s="11"/>
      <c r="P13" s="11"/>
      <c r="Q13" s="223"/>
      <c r="R13" s="42" t="s">
        <v>17</v>
      </c>
      <c r="S13" s="42" t="s">
        <v>18</v>
      </c>
      <c r="T13" s="42" t="s">
        <v>19</v>
      </c>
    </row>
    <row r="14" spans="1:20">
      <c r="A14" s="43" t="s">
        <v>20</v>
      </c>
      <c r="B14" s="39"/>
      <c r="C14" s="40"/>
      <c r="D14" s="55">
        <v>326</v>
      </c>
      <c r="E14" s="18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223"/>
      <c r="R14" s="42">
        <v>210</v>
      </c>
      <c r="S14" s="42">
        <v>146</v>
      </c>
      <c r="T14" s="42">
        <v>83</v>
      </c>
    </row>
    <row r="15" spans="1:20">
      <c r="A15" s="18"/>
      <c r="B15" s="18"/>
      <c r="C15" s="18"/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</row>
    <row r="16" spans="1:20" s="18" customFormat="1" ht="11.25" customHeight="1">
      <c r="A16" s="508" t="s">
        <v>21</v>
      </c>
      <c r="B16" s="508" t="s">
        <v>53</v>
      </c>
      <c r="C16" s="508"/>
      <c r="D16" s="508"/>
      <c r="E16" s="508" t="s">
        <v>23</v>
      </c>
      <c r="F16" s="508" t="s">
        <v>54</v>
      </c>
      <c r="G16" s="508" t="s">
        <v>25</v>
      </c>
      <c r="H16" s="508" t="s">
        <v>26</v>
      </c>
      <c r="I16" s="508" t="s">
        <v>27</v>
      </c>
      <c r="J16" s="508" t="s">
        <v>28</v>
      </c>
      <c r="K16" s="508" t="s">
        <v>21</v>
      </c>
      <c r="L16" s="513" t="s">
        <v>60</v>
      </c>
      <c r="M16" s="513"/>
      <c r="N16" s="508" t="s">
        <v>21</v>
      </c>
      <c r="O16" s="508" t="s">
        <v>63</v>
      </c>
      <c r="P16" s="478" t="s">
        <v>29</v>
      </c>
      <c r="Q16" s="477" t="s">
        <v>30</v>
      </c>
      <c r="R16" s="508" t="s">
        <v>64</v>
      </c>
      <c r="S16" s="509"/>
      <c r="T16" s="508"/>
    </row>
    <row r="17" spans="1:20" s="18" customFormat="1" ht="12.75">
      <c r="A17" s="510"/>
      <c r="B17" s="510"/>
      <c r="C17" s="510"/>
      <c r="D17" s="510"/>
      <c r="E17" s="510"/>
      <c r="F17" s="510"/>
      <c r="G17" s="510"/>
      <c r="H17" s="510"/>
      <c r="I17" s="510"/>
      <c r="J17" s="510"/>
      <c r="K17" s="510"/>
      <c r="L17" s="224" t="s">
        <v>61</v>
      </c>
      <c r="M17" s="224" t="s">
        <v>65</v>
      </c>
      <c r="N17" s="510"/>
      <c r="O17" s="510"/>
      <c r="P17" s="478"/>
      <c r="Q17" s="477"/>
      <c r="R17" s="510"/>
      <c r="S17" s="511"/>
      <c r="T17" s="510"/>
    </row>
    <row r="18" spans="1:20">
      <c r="A18" s="45">
        <v>1</v>
      </c>
      <c r="B18" s="225" t="s">
        <v>466</v>
      </c>
      <c r="C18" s="226"/>
      <c r="D18" s="227"/>
      <c r="E18" s="228">
        <v>2000</v>
      </c>
      <c r="F18" s="229" t="s">
        <v>18</v>
      </c>
      <c r="G18" s="229" t="s">
        <v>77</v>
      </c>
      <c r="H18" s="230" t="s">
        <v>467</v>
      </c>
      <c r="I18" s="236">
        <v>68</v>
      </c>
      <c r="J18" s="51">
        <v>132</v>
      </c>
      <c r="K18" s="51">
        <v>1</v>
      </c>
      <c r="L18" s="51">
        <v>168</v>
      </c>
      <c r="M18" s="51">
        <f t="shared" ref="M18:M29" si="0">L18/2</f>
        <v>84</v>
      </c>
      <c r="N18" s="51">
        <v>4</v>
      </c>
      <c r="O18" s="51">
        <f t="shared" ref="O18:O29" si="1">M18+J18</f>
        <v>216</v>
      </c>
      <c r="P18" s="57" t="s">
        <v>641</v>
      </c>
      <c r="Q18" s="51">
        <v>20</v>
      </c>
      <c r="R18" s="232" t="s">
        <v>468</v>
      </c>
      <c r="S18" s="233"/>
      <c r="T18" s="234"/>
    </row>
    <row r="19" spans="1:20">
      <c r="A19" s="45">
        <v>2</v>
      </c>
      <c r="B19" s="225" t="s">
        <v>465</v>
      </c>
      <c r="C19" s="226"/>
      <c r="D19" s="227"/>
      <c r="E19" s="228">
        <v>1989</v>
      </c>
      <c r="F19" s="229" t="s">
        <v>17</v>
      </c>
      <c r="G19" s="229" t="s">
        <v>51</v>
      </c>
      <c r="H19" s="235" t="s">
        <v>175</v>
      </c>
      <c r="I19" s="236">
        <v>67.45</v>
      </c>
      <c r="J19" s="51">
        <v>122</v>
      </c>
      <c r="K19" s="51">
        <v>3</v>
      </c>
      <c r="L19" s="51">
        <v>179</v>
      </c>
      <c r="M19" s="51">
        <f t="shared" si="0"/>
        <v>89.5</v>
      </c>
      <c r="N19" s="51">
        <v>3</v>
      </c>
      <c r="O19" s="51">
        <f t="shared" si="1"/>
        <v>211.5</v>
      </c>
      <c r="P19" s="57" t="s">
        <v>17</v>
      </c>
      <c r="Q19" s="51">
        <v>18</v>
      </c>
      <c r="R19" s="232" t="s">
        <v>388</v>
      </c>
      <c r="S19" s="233"/>
      <c r="T19" s="234"/>
    </row>
    <row r="20" spans="1:20">
      <c r="A20" s="55">
        <v>3</v>
      </c>
      <c r="B20" s="225" t="s">
        <v>469</v>
      </c>
      <c r="C20" s="226"/>
      <c r="D20" s="227"/>
      <c r="E20" s="228">
        <v>1993</v>
      </c>
      <c r="F20" s="229" t="s">
        <v>206</v>
      </c>
      <c r="G20" s="229" t="s">
        <v>83</v>
      </c>
      <c r="H20" s="230" t="s">
        <v>172</v>
      </c>
      <c r="I20" s="236">
        <v>67.8</v>
      </c>
      <c r="J20" s="51">
        <v>130</v>
      </c>
      <c r="K20" s="51">
        <v>2</v>
      </c>
      <c r="L20" s="51">
        <v>162</v>
      </c>
      <c r="M20" s="51">
        <f t="shared" si="0"/>
        <v>81</v>
      </c>
      <c r="N20" s="51">
        <v>8</v>
      </c>
      <c r="O20" s="51">
        <f t="shared" si="1"/>
        <v>211</v>
      </c>
      <c r="P20" s="57" t="s">
        <v>17</v>
      </c>
      <c r="Q20" s="51">
        <v>16</v>
      </c>
      <c r="R20" s="232" t="s">
        <v>207</v>
      </c>
      <c r="S20" s="233"/>
      <c r="T20" s="234"/>
    </row>
    <row r="21" spans="1:20">
      <c r="A21" s="55">
        <v>4</v>
      </c>
      <c r="B21" s="225" t="s">
        <v>208</v>
      </c>
      <c r="C21" s="226"/>
      <c r="D21" s="227"/>
      <c r="E21" s="228">
        <v>1999</v>
      </c>
      <c r="F21" s="229" t="s">
        <v>17</v>
      </c>
      <c r="G21" s="229" t="s">
        <v>85</v>
      </c>
      <c r="H21" s="230" t="s">
        <v>172</v>
      </c>
      <c r="I21" s="236">
        <v>68</v>
      </c>
      <c r="J21" s="51">
        <v>102</v>
      </c>
      <c r="K21" s="51">
        <v>6</v>
      </c>
      <c r="L21" s="51">
        <v>200</v>
      </c>
      <c r="M21" s="51">
        <f t="shared" si="0"/>
        <v>100</v>
      </c>
      <c r="N21" s="51">
        <v>1</v>
      </c>
      <c r="O21" s="51">
        <f t="shared" si="1"/>
        <v>202</v>
      </c>
      <c r="P21" s="57" t="s">
        <v>18</v>
      </c>
      <c r="Q21" s="51">
        <v>15</v>
      </c>
      <c r="R21" s="232" t="s">
        <v>209</v>
      </c>
      <c r="S21" s="233"/>
      <c r="T21" s="234"/>
    </row>
    <row r="22" spans="1:20">
      <c r="A22" s="55">
        <v>5</v>
      </c>
      <c r="B22" s="225" t="s">
        <v>470</v>
      </c>
      <c r="C22" s="226"/>
      <c r="D22" s="227"/>
      <c r="E22" s="228">
        <v>2000</v>
      </c>
      <c r="F22" s="229" t="s">
        <v>18</v>
      </c>
      <c r="G22" s="229" t="s">
        <v>155</v>
      </c>
      <c r="H22" s="230" t="s">
        <v>275</v>
      </c>
      <c r="I22" s="236">
        <v>67</v>
      </c>
      <c r="J22" s="51">
        <v>103</v>
      </c>
      <c r="K22" s="51">
        <v>5</v>
      </c>
      <c r="L22" s="51">
        <v>190</v>
      </c>
      <c r="M22" s="51">
        <f t="shared" si="0"/>
        <v>95</v>
      </c>
      <c r="N22" s="51">
        <v>2</v>
      </c>
      <c r="O22" s="51">
        <f t="shared" si="1"/>
        <v>198</v>
      </c>
      <c r="P22" s="57" t="s">
        <v>18</v>
      </c>
      <c r="Q22" s="51">
        <v>14</v>
      </c>
      <c r="R22" s="232" t="s">
        <v>471</v>
      </c>
      <c r="S22" s="233"/>
      <c r="T22" s="234"/>
    </row>
    <row r="23" spans="1:20">
      <c r="A23" s="55">
        <v>6</v>
      </c>
      <c r="B23" s="225" t="s">
        <v>472</v>
      </c>
      <c r="C23" s="226"/>
      <c r="D23" s="227"/>
      <c r="E23" s="228">
        <v>2000</v>
      </c>
      <c r="F23" s="229" t="s">
        <v>18</v>
      </c>
      <c r="G23" s="229" t="s">
        <v>154</v>
      </c>
      <c r="H23" s="230" t="s">
        <v>172</v>
      </c>
      <c r="I23" s="236">
        <v>67.5</v>
      </c>
      <c r="J23" s="51">
        <v>109</v>
      </c>
      <c r="K23" s="51">
        <v>4</v>
      </c>
      <c r="L23" s="51">
        <v>162</v>
      </c>
      <c r="M23" s="51">
        <f t="shared" si="0"/>
        <v>81</v>
      </c>
      <c r="N23" s="51">
        <v>7</v>
      </c>
      <c r="O23" s="51">
        <f t="shared" si="1"/>
        <v>190</v>
      </c>
      <c r="P23" s="57" t="s">
        <v>18</v>
      </c>
      <c r="Q23" s="51">
        <v>13</v>
      </c>
      <c r="R23" s="232" t="s">
        <v>473</v>
      </c>
      <c r="S23" s="233"/>
      <c r="T23" s="234"/>
    </row>
    <row r="24" spans="1:20">
      <c r="A24" s="55">
        <v>7</v>
      </c>
      <c r="B24" s="225" t="s">
        <v>475</v>
      </c>
      <c r="C24" s="226"/>
      <c r="D24" s="227"/>
      <c r="E24" s="228">
        <v>2001</v>
      </c>
      <c r="F24" s="229" t="s">
        <v>18</v>
      </c>
      <c r="G24" s="229" t="s">
        <v>154</v>
      </c>
      <c r="H24" s="230"/>
      <c r="I24" s="236">
        <v>68</v>
      </c>
      <c r="J24" s="51">
        <v>86</v>
      </c>
      <c r="K24" s="51">
        <v>8</v>
      </c>
      <c r="L24" s="51">
        <v>167</v>
      </c>
      <c r="M24" s="51">
        <f t="shared" si="0"/>
        <v>83.5</v>
      </c>
      <c r="N24" s="51">
        <v>6</v>
      </c>
      <c r="O24" s="51">
        <f t="shared" si="1"/>
        <v>169.5</v>
      </c>
      <c r="P24" s="57" t="s">
        <v>18</v>
      </c>
      <c r="Q24" s="51">
        <v>12</v>
      </c>
      <c r="R24" s="232" t="s">
        <v>476</v>
      </c>
      <c r="S24" s="233"/>
      <c r="T24" s="234"/>
    </row>
    <row r="25" spans="1:20">
      <c r="A25" s="55">
        <v>8</v>
      </c>
      <c r="B25" s="225" t="s">
        <v>474</v>
      </c>
      <c r="C25" s="226"/>
      <c r="D25" s="227"/>
      <c r="E25" s="228">
        <v>2002</v>
      </c>
      <c r="F25" s="229" t="s">
        <v>18</v>
      </c>
      <c r="G25" s="229" t="s">
        <v>51</v>
      </c>
      <c r="H25" s="235" t="s">
        <v>175</v>
      </c>
      <c r="I25" s="236">
        <v>67.849999999999994</v>
      </c>
      <c r="J25" s="51">
        <v>67</v>
      </c>
      <c r="K25" s="51">
        <v>9</v>
      </c>
      <c r="L25" s="51">
        <v>171</v>
      </c>
      <c r="M25" s="51">
        <f t="shared" si="0"/>
        <v>85.5</v>
      </c>
      <c r="N25" s="51">
        <v>5</v>
      </c>
      <c r="O25" s="51">
        <f t="shared" si="1"/>
        <v>152.5</v>
      </c>
      <c r="P25" s="57" t="s">
        <v>18</v>
      </c>
      <c r="Q25" s="51">
        <v>11</v>
      </c>
      <c r="R25" s="232" t="s">
        <v>428</v>
      </c>
      <c r="S25" s="233"/>
      <c r="T25" s="234"/>
    </row>
    <row r="26" spans="1:20">
      <c r="A26" s="55">
        <v>9</v>
      </c>
      <c r="B26" s="225" t="s">
        <v>210</v>
      </c>
      <c r="C26" s="226"/>
      <c r="D26" s="227"/>
      <c r="E26" s="228">
        <v>1992</v>
      </c>
      <c r="F26" s="229" t="s">
        <v>17</v>
      </c>
      <c r="G26" s="229" t="s">
        <v>81</v>
      </c>
      <c r="H26" s="230" t="s">
        <v>211</v>
      </c>
      <c r="I26" s="236">
        <v>67.8</v>
      </c>
      <c r="J26" s="51">
        <v>91</v>
      </c>
      <c r="K26" s="51">
        <v>7</v>
      </c>
      <c r="L26" s="51">
        <v>105</v>
      </c>
      <c r="M26" s="51">
        <f t="shared" si="0"/>
        <v>52.5</v>
      </c>
      <c r="N26" s="51">
        <v>9</v>
      </c>
      <c r="O26" s="51">
        <f t="shared" si="1"/>
        <v>143.5</v>
      </c>
      <c r="P26" s="57" t="s">
        <v>19</v>
      </c>
      <c r="Q26" s="51">
        <v>10</v>
      </c>
      <c r="R26" s="232" t="s">
        <v>212</v>
      </c>
      <c r="S26" s="233"/>
      <c r="T26" s="234"/>
    </row>
    <row r="27" spans="1:20">
      <c r="A27" s="55">
        <v>10</v>
      </c>
      <c r="B27" s="225" t="s">
        <v>480</v>
      </c>
      <c r="C27" s="226"/>
      <c r="D27" s="227"/>
      <c r="E27" s="228">
        <v>1989</v>
      </c>
      <c r="F27" s="229" t="s">
        <v>481</v>
      </c>
      <c r="G27" s="229" t="s">
        <v>158</v>
      </c>
      <c r="H27" s="230"/>
      <c r="I27" s="236">
        <v>66.650000000000006</v>
      </c>
      <c r="J27" s="51">
        <v>62</v>
      </c>
      <c r="K27" s="51">
        <v>11</v>
      </c>
      <c r="L27" s="51">
        <v>88</v>
      </c>
      <c r="M27" s="51">
        <f t="shared" si="0"/>
        <v>44</v>
      </c>
      <c r="N27" s="51">
        <v>11</v>
      </c>
      <c r="O27" s="51">
        <f t="shared" si="1"/>
        <v>106</v>
      </c>
      <c r="P27" s="57" t="s">
        <v>19</v>
      </c>
      <c r="Q27" s="51">
        <v>9</v>
      </c>
      <c r="R27" s="232" t="s">
        <v>482</v>
      </c>
      <c r="S27" s="233"/>
      <c r="T27" s="234"/>
    </row>
    <row r="28" spans="1:20">
      <c r="A28" s="55">
        <v>11</v>
      </c>
      <c r="B28" s="225" t="s">
        <v>478</v>
      </c>
      <c r="C28" s="226"/>
      <c r="D28" s="227"/>
      <c r="E28" s="228">
        <v>1995</v>
      </c>
      <c r="F28" s="229" t="s">
        <v>19</v>
      </c>
      <c r="G28" s="229" t="s">
        <v>296</v>
      </c>
      <c r="H28" s="230"/>
      <c r="I28" s="236">
        <v>67.75</v>
      </c>
      <c r="J28" s="51">
        <v>63</v>
      </c>
      <c r="K28" s="51">
        <v>10</v>
      </c>
      <c r="L28" s="51">
        <v>79</v>
      </c>
      <c r="M28" s="51">
        <f t="shared" si="0"/>
        <v>39.5</v>
      </c>
      <c r="N28" s="51">
        <v>12</v>
      </c>
      <c r="O28" s="51">
        <f t="shared" si="1"/>
        <v>102.5</v>
      </c>
      <c r="P28" s="57" t="s">
        <v>19</v>
      </c>
      <c r="Q28" s="51">
        <v>8</v>
      </c>
      <c r="R28" s="232" t="s">
        <v>479</v>
      </c>
      <c r="S28" s="233"/>
      <c r="T28" s="234"/>
    </row>
    <row r="29" spans="1:20">
      <c r="A29" s="55">
        <v>12</v>
      </c>
      <c r="B29" s="225" t="s">
        <v>477</v>
      </c>
      <c r="C29" s="226"/>
      <c r="D29" s="227"/>
      <c r="E29" s="228">
        <v>2002</v>
      </c>
      <c r="F29" s="229" t="s">
        <v>19</v>
      </c>
      <c r="G29" s="229" t="s">
        <v>280</v>
      </c>
      <c r="H29" s="230" t="s">
        <v>305</v>
      </c>
      <c r="I29" s="236">
        <v>68</v>
      </c>
      <c r="J29" s="51">
        <v>49</v>
      </c>
      <c r="K29" s="51">
        <v>12</v>
      </c>
      <c r="L29" s="51">
        <v>100</v>
      </c>
      <c r="M29" s="51">
        <f t="shared" si="0"/>
        <v>50</v>
      </c>
      <c r="N29" s="51">
        <v>10</v>
      </c>
      <c r="O29" s="51">
        <f t="shared" si="1"/>
        <v>99</v>
      </c>
      <c r="P29" s="57" t="s">
        <v>19</v>
      </c>
      <c r="Q29" s="51">
        <v>7</v>
      </c>
      <c r="R29" s="238" t="s">
        <v>306</v>
      </c>
      <c r="S29" s="239"/>
      <c r="T29" s="240"/>
    </row>
    <row r="30" spans="1:20">
      <c r="A30" s="18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  <c r="T30" s="18"/>
    </row>
    <row r="31" spans="1:20" s="18" customFormat="1" ht="12.75"/>
    <row r="32" spans="1:20" s="63" customFormat="1">
      <c r="A32" s="32" t="s">
        <v>32</v>
      </c>
      <c r="B32" s="17"/>
      <c r="C32" s="17"/>
      <c r="F32" s="62" t="s">
        <v>33</v>
      </c>
      <c r="K32" s="32" t="s">
        <v>34</v>
      </c>
      <c r="N32" s="17"/>
      <c r="O32" s="62"/>
      <c r="Q32" s="68" t="s">
        <v>140</v>
      </c>
    </row>
    <row r="33" spans="1:20" s="63" customFormat="1">
      <c r="A33" s="32"/>
      <c r="B33" s="17"/>
      <c r="C33" s="17"/>
      <c r="K33" s="32"/>
      <c r="N33" s="17"/>
    </row>
    <row r="34" spans="1:20" s="63" customFormat="1">
      <c r="A34" s="32" t="s">
        <v>35</v>
      </c>
      <c r="B34" s="17"/>
      <c r="C34" s="17"/>
      <c r="F34" s="62" t="s">
        <v>36</v>
      </c>
      <c r="K34" s="32" t="s">
        <v>37</v>
      </c>
      <c r="Q34" s="62" t="s">
        <v>66</v>
      </c>
    </row>
    <row r="35" spans="1:20">
      <c r="Q35" s="62"/>
    </row>
    <row r="36" spans="1:20">
      <c r="J36" s="518"/>
      <c r="K36" s="518"/>
      <c r="L36" s="518"/>
      <c r="M36" s="518"/>
      <c r="N36" s="518"/>
      <c r="O36" s="518"/>
      <c r="P36" s="518"/>
      <c r="Q36" s="518"/>
      <c r="R36" s="518"/>
      <c r="S36" s="518"/>
      <c r="T36" s="518"/>
    </row>
    <row r="37" spans="1:20">
      <c r="J37" s="518"/>
      <c r="K37" s="518"/>
      <c r="L37" s="518"/>
      <c r="M37" s="518"/>
      <c r="N37" s="518"/>
      <c r="O37" s="518"/>
      <c r="P37" s="518"/>
      <c r="Q37" s="518"/>
      <c r="R37" s="518"/>
      <c r="S37" s="518"/>
      <c r="T37" s="518"/>
    </row>
  </sheetData>
  <mergeCells count="33">
    <mergeCell ref="J36:T36"/>
    <mergeCell ref="J37:T37"/>
    <mergeCell ref="A16:A17"/>
    <mergeCell ref="R11:T12"/>
    <mergeCell ref="A7:C7"/>
    <mergeCell ref="B16:D17"/>
    <mergeCell ref="O16:O17"/>
    <mergeCell ref="E11:Q11"/>
    <mergeCell ref="F16:F17"/>
    <mergeCell ref="R10:T10"/>
    <mergeCell ref="E7:Q7"/>
    <mergeCell ref="A9:C9"/>
    <mergeCell ref="E8:Q8"/>
    <mergeCell ref="E9:Q9"/>
    <mergeCell ref="E10:Q10"/>
    <mergeCell ref="R9:T9"/>
    <mergeCell ref="R16:T17"/>
    <mergeCell ref="I16:I17"/>
    <mergeCell ref="E12:P12"/>
    <mergeCell ref="G16:G17"/>
    <mergeCell ref="H16:H17"/>
    <mergeCell ref="Q16:Q17"/>
    <mergeCell ref="P16:P17"/>
    <mergeCell ref="N16:N17"/>
    <mergeCell ref="J16:J17"/>
    <mergeCell ref="K16:K17"/>
    <mergeCell ref="L16:M16"/>
    <mergeCell ref="E16:E17"/>
    <mergeCell ref="A1:T1"/>
    <mergeCell ref="A2:T2"/>
    <mergeCell ref="A3:T3"/>
    <mergeCell ref="A4:T4"/>
    <mergeCell ref="A5:T5"/>
  </mergeCells>
  <printOptions horizontalCentered="1"/>
  <pageMargins left="0.19685039370078741" right="0.19685039370078741" top="0.39370078740157483" bottom="0.15748031496062992" header="0" footer="0"/>
  <pageSetup paperSize="9" scale="71" orientation="landscape"/>
  <drawing r:id="rId1"/>
</worksheet>
</file>

<file path=xl/worksheets/sheet22.xml><?xml version="1.0" encoding="utf-8"?>
<worksheet xmlns="http://schemas.openxmlformats.org/spreadsheetml/2006/main" xmlns:r="http://schemas.openxmlformats.org/officeDocument/2006/relationships">
  <dimension ref="A1:IV42"/>
  <sheetViews>
    <sheetView topLeftCell="A7" zoomScale="85" workbookViewId="0">
      <selection activeCell="K29" sqref="K29"/>
    </sheetView>
  </sheetViews>
  <sheetFormatPr defaultColWidth="9" defaultRowHeight="15"/>
  <cols>
    <col min="1" max="1" width="6.7109375" style="17" customWidth="1"/>
    <col min="2" max="3" width="9.140625" style="17" customWidth="1"/>
    <col min="4" max="4" width="7.7109375" style="17" customWidth="1"/>
    <col min="5" max="5" width="9.42578125" style="17" customWidth="1"/>
    <col min="6" max="6" width="7.42578125" style="17" customWidth="1"/>
    <col min="7" max="7" width="25.140625" style="17" customWidth="1"/>
    <col min="8" max="8" width="18.5703125" style="17" customWidth="1"/>
    <col min="9" max="9" width="8.140625" style="241" customWidth="1"/>
    <col min="10" max="10" width="6.85546875" style="17" customWidth="1"/>
    <col min="11" max="11" width="6.5703125" style="17" customWidth="1"/>
    <col min="12" max="12" width="6.7109375" style="17" customWidth="1"/>
    <col min="13" max="13" width="7.7109375" style="17" customWidth="1"/>
    <col min="14" max="14" width="6.42578125" style="17" customWidth="1"/>
    <col min="15" max="15" width="7.42578125" style="17" customWidth="1"/>
    <col min="16" max="16" width="8.5703125" style="17" customWidth="1"/>
    <col min="17" max="17" width="8" style="17" customWidth="1"/>
    <col min="18" max="18" width="13.85546875" style="17" customWidth="1"/>
    <col min="19" max="19" width="12.28515625" style="17" customWidth="1"/>
    <col min="20" max="20" width="14.85546875" style="17" customWidth="1"/>
    <col min="21" max="256" width="9.140625" style="17" customWidth="1"/>
  </cols>
  <sheetData>
    <row r="1" spans="1:20" ht="15.75">
      <c r="A1" s="507" t="s">
        <v>0</v>
      </c>
      <c r="B1" s="507"/>
      <c r="C1" s="507"/>
      <c r="D1" s="507"/>
      <c r="E1" s="507"/>
      <c r="F1" s="507"/>
      <c r="G1" s="507"/>
      <c r="H1" s="507"/>
      <c r="I1" s="507"/>
      <c r="J1" s="507"/>
      <c r="K1" s="507"/>
      <c r="L1" s="507"/>
      <c r="M1" s="507"/>
      <c r="N1" s="507"/>
      <c r="O1" s="507"/>
      <c r="P1" s="507"/>
      <c r="Q1" s="507"/>
      <c r="R1" s="507"/>
      <c r="S1" s="507"/>
      <c r="T1" s="507"/>
    </row>
    <row r="2" spans="1:20" ht="15.75">
      <c r="A2" s="507" t="s">
        <v>1</v>
      </c>
      <c r="B2" s="507"/>
      <c r="C2" s="507"/>
      <c r="D2" s="507"/>
      <c r="E2" s="507"/>
      <c r="F2" s="507"/>
      <c r="G2" s="507"/>
      <c r="H2" s="507"/>
      <c r="I2" s="507"/>
      <c r="J2" s="507"/>
      <c r="K2" s="507"/>
      <c r="L2" s="507"/>
      <c r="M2" s="507"/>
      <c r="N2" s="507"/>
      <c r="O2" s="507"/>
      <c r="P2" s="507"/>
      <c r="Q2" s="507"/>
      <c r="R2" s="507"/>
      <c r="S2" s="507"/>
      <c r="T2" s="507"/>
    </row>
    <row r="3" spans="1:20" ht="15.75">
      <c r="A3" s="507" t="s">
        <v>2</v>
      </c>
      <c r="B3" s="507"/>
      <c r="C3" s="507"/>
      <c r="D3" s="507"/>
      <c r="E3" s="507"/>
      <c r="F3" s="507"/>
      <c r="G3" s="507"/>
      <c r="H3" s="507"/>
      <c r="I3" s="507"/>
      <c r="J3" s="507"/>
      <c r="K3" s="507"/>
      <c r="L3" s="507"/>
      <c r="M3" s="507"/>
      <c r="N3" s="507"/>
      <c r="O3" s="507"/>
      <c r="P3" s="507"/>
      <c r="Q3" s="507"/>
      <c r="R3" s="507"/>
      <c r="S3" s="507"/>
      <c r="T3" s="507"/>
    </row>
    <row r="4" spans="1:20" ht="15.75">
      <c r="A4" s="507" t="s">
        <v>3</v>
      </c>
      <c r="B4" s="507"/>
      <c r="C4" s="507"/>
      <c r="D4" s="507"/>
      <c r="E4" s="507"/>
      <c r="F4" s="507"/>
      <c r="G4" s="507"/>
      <c r="H4" s="507"/>
      <c r="I4" s="507"/>
      <c r="J4" s="507"/>
      <c r="K4" s="507"/>
      <c r="L4" s="507"/>
      <c r="M4" s="507"/>
      <c r="N4" s="507"/>
      <c r="O4" s="507"/>
      <c r="P4" s="507"/>
      <c r="Q4" s="507"/>
      <c r="R4" s="507"/>
      <c r="S4" s="507"/>
      <c r="T4" s="507"/>
    </row>
    <row r="5" spans="1:20" ht="15.75">
      <c r="A5" s="507"/>
      <c r="B5" s="507"/>
      <c r="C5" s="507"/>
      <c r="D5" s="507"/>
      <c r="E5" s="507"/>
      <c r="F5" s="507"/>
      <c r="G5" s="507"/>
      <c r="H5" s="507"/>
      <c r="I5" s="507"/>
      <c r="J5" s="507"/>
      <c r="K5" s="507"/>
      <c r="L5" s="507"/>
      <c r="M5" s="507"/>
      <c r="N5" s="507"/>
      <c r="O5" s="507"/>
      <c r="P5" s="507"/>
      <c r="Q5" s="507"/>
      <c r="R5" s="507"/>
      <c r="S5" s="507"/>
      <c r="T5" s="507"/>
    </row>
    <row r="6" spans="1:20" ht="9" customHeight="1"/>
    <row r="7" spans="1:20" ht="15.75">
      <c r="A7" s="462" t="s">
        <v>6</v>
      </c>
      <c r="B7" s="462"/>
      <c r="C7" s="462"/>
      <c r="D7" s="216"/>
      <c r="E7" s="465" t="s">
        <v>9</v>
      </c>
      <c r="F7" s="465"/>
      <c r="G7" s="465"/>
      <c r="H7" s="465"/>
      <c r="I7" s="465"/>
      <c r="J7" s="465"/>
      <c r="K7" s="465"/>
      <c r="L7" s="465"/>
      <c r="M7" s="465"/>
      <c r="N7" s="465"/>
      <c r="O7" s="465"/>
      <c r="P7" s="465"/>
      <c r="Q7" s="465"/>
      <c r="R7" s="216"/>
      <c r="S7" s="216"/>
      <c r="T7" s="216"/>
    </row>
    <row r="8" spans="1:20" ht="15.75">
      <c r="A8" s="217" t="s">
        <v>7</v>
      </c>
      <c r="B8" s="217"/>
      <c r="C8" s="217"/>
      <c r="D8" s="216"/>
      <c r="E8" s="512" t="s">
        <v>4</v>
      </c>
      <c r="F8" s="512"/>
      <c r="G8" s="512"/>
      <c r="H8" s="512"/>
      <c r="I8" s="512"/>
      <c r="J8" s="512"/>
      <c r="K8" s="512"/>
      <c r="L8" s="512"/>
      <c r="M8" s="512"/>
      <c r="N8" s="512"/>
      <c r="O8" s="512"/>
      <c r="P8" s="512"/>
      <c r="Q8" s="512"/>
      <c r="R8" s="216"/>
      <c r="S8" s="216"/>
      <c r="T8" s="216"/>
    </row>
    <row r="9" spans="1:20" ht="15.75">
      <c r="A9" s="514" t="s">
        <v>10</v>
      </c>
      <c r="B9" s="515"/>
      <c r="C9" s="516"/>
      <c r="D9" s="218"/>
      <c r="E9" s="512" t="s">
        <v>5</v>
      </c>
      <c r="F9" s="512"/>
      <c r="G9" s="512"/>
      <c r="H9" s="512"/>
      <c r="I9" s="512"/>
      <c r="J9" s="512"/>
      <c r="K9" s="512"/>
      <c r="L9" s="512"/>
      <c r="M9" s="512"/>
      <c r="N9" s="512"/>
      <c r="O9" s="512"/>
      <c r="P9" s="512"/>
      <c r="Q9" s="512"/>
      <c r="R9" s="472" t="s">
        <v>11</v>
      </c>
      <c r="S9" s="472"/>
      <c r="T9" s="472"/>
    </row>
    <row r="10" spans="1:20" ht="15.75">
      <c r="A10" s="219" t="s">
        <v>28</v>
      </c>
      <c r="B10" s="219" t="s">
        <v>60</v>
      </c>
      <c r="C10" s="219" t="s">
        <v>61</v>
      </c>
      <c r="D10" s="59"/>
      <c r="E10" s="512" t="s">
        <v>62</v>
      </c>
      <c r="F10" s="512"/>
      <c r="G10" s="512"/>
      <c r="H10" s="512"/>
      <c r="I10" s="512"/>
      <c r="J10" s="512"/>
      <c r="K10" s="512"/>
      <c r="L10" s="512"/>
      <c r="M10" s="512"/>
      <c r="N10" s="512"/>
      <c r="O10" s="512"/>
      <c r="P10" s="512"/>
      <c r="Q10" s="512"/>
      <c r="R10" s="472" t="s">
        <v>13</v>
      </c>
      <c r="S10" s="472"/>
      <c r="T10" s="472"/>
    </row>
    <row r="11" spans="1:20" ht="15" customHeight="1">
      <c r="A11" s="220">
        <v>162</v>
      </c>
      <c r="B11" s="221">
        <v>194</v>
      </c>
      <c r="C11" s="221">
        <v>237</v>
      </c>
      <c r="D11" s="222"/>
      <c r="E11" s="512" t="s">
        <v>41</v>
      </c>
      <c r="F11" s="512"/>
      <c r="G11" s="512"/>
      <c r="H11" s="512"/>
      <c r="I11" s="512"/>
      <c r="J11" s="512"/>
      <c r="K11" s="512"/>
      <c r="L11" s="512"/>
      <c r="M11" s="512"/>
      <c r="N11" s="512"/>
      <c r="O11" s="512"/>
      <c r="P11" s="512"/>
      <c r="Q11" s="517"/>
      <c r="R11" s="473" t="s">
        <v>15</v>
      </c>
      <c r="S11" s="473"/>
      <c r="T11" s="473"/>
    </row>
    <row r="12" spans="1:20" ht="15.75">
      <c r="A12" s="35"/>
      <c r="B12" s="36"/>
      <c r="C12" s="37"/>
      <c r="D12" s="223"/>
      <c r="E12" s="512"/>
      <c r="F12" s="512"/>
      <c r="G12" s="512"/>
      <c r="H12" s="512"/>
      <c r="I12" s="512"/>
      <c r="J12" s="512"/>
      <c r="K12" s="512"/>
      <c r="L12" s="512"/>
      <c r="M12" s="512"/>
      <c r="N12" s="512"/>
      <c r="O12" s="512"/>
      <c r="P12" s="512"/>
      <c r="Q12" s="223"/>
      <c r="R12" s="473"/>
      <c r="S12" s="473"/>
      <c r="T12" s="473"/>
    </row>
    <row r="13" spans="1:20">
      <c r="A13" s="38" t="s">
        <v>16</v>
      </c>
      <c r="B13" s="39"/>
      <c r="C13" s="40"/>
      <c r="D13" s="71">
        <v>48</v>
      </c>
      <c r="E13" s="18"/>
      <c r="F13" s="11"/>
      <c r="G13" s="11"/>
      <c r="H13" s="11"/>
      <c r="I13" s="242"/>
      <c r="J13" s="11"/>
      <c r="K13" s="11"/>
      <c r="L13" s="18"/>
      <c r="M13" s="11"/>
      <c r="N13" s="11"/>
      <c r="O13" s="11"/>
      <c r="P13" s="11"/>
      <c r="Q13" s="223"/>
      <c r="R13" s="42" t="s">
        <v>17</v>
      </c>
      <c r="S13" s="42" t="s">
        <v>18</v>
      </c>
      <c r="T13" s="42" t="s">
        <v>19</v>
      </c>
    </row>
    <row r="14" spans="1:20">
      <c r="A14" s="43" t="s">
        <v>20</v>
      </c>
      <c r="B14" s="39"/>
      <c r="C14" s="40"/>
      <c r="D14" s="55">
        <v>326</v>
      </c>
      <c r="E14" s="18"/>
      <c r="F14" s="11"/>
      <c r="G14" s="11"/>
      <c r="H14" s="11"/>
      <c r="I14" s="242"/>
      <c r="J14" s="11"/>
      <c r="K14" s="11"/>
      <c r="L14" s="11"/>
      <c r="M14" s="11"/>
      <c r="N14" s="11"/>
      <c r="O14" s="11"/>
      <c r="P14" s="11"/>
      <c r="Q14" s="223"/>
      <c r="R14" s="42">
        <v>222</v>
      </c>
      <c r="S14" s="42">
        <v>162</v>
      </c>
      <c r="T14" s="42">
        <v>95</v>
      </c>
    </row>
    <row r="15" spans="1:20">
      <c r="A15" s="18"/>
      <c r="B15" s="18"/>
      <c r="C15" s="18"/>
      <c r="D15" s="18"/>
      <c r="E15" s="18"/>
      <c r="F15" s="18"/>
      <c r="G15" s="18"/>
      <c r="H15" s="18"/>
      <c r="I15" s="243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</row>
    <row r="16" spans="1:20" s="18" customFormat="1" ht="11.25" customHeight="1">
      <c r="A16" s="508" t="s">
        <v>21</v>
      </c>
      <c r="B16" s="508" t="s">
        <v>53</v>
      </c>
      <c r="C16" s="508"/>
      <c r="D16" s="508"/>
      <c r="E16" s="508" t="s">
        <v>23</v>
      </c>
      <c r="F16" s="508" t="s">
        <v>54</v>
      </c>
      <c r="G16" s="508" t="s">
        <v>25</v>
      </c>
      <c r="H16" s="508" t="s">
        <v>26</v>
      </c>
      <c r="I16" s="522" t="s">
        <v>27</v>
      </c>
      <c r="J16" s="508" t="s">
        <v>28</v>
      </c>
      <c r="K16" s="508" t="s">
        <v>21</v>
      </c>
      <c r="L16" s="513" t="s">
        <v>60</v>
      </c>
      <c r="M16" s="513"/>
      <c r="N16" s="508" t="s">
        <v>21</v>
      </c>
      <c r="O16" s="508" t="s">
        <v>63</v>
      </c>
      <c r="P16" s="478" t="s">
        <v>29</v>
      </c>
      <c r="Q16" s="477" t="s">
        <v>30</v>
      </c>
      <c r="R16" s="508" t="s">
        <v>64</v>
      </c>
      <c r="S16" s="509"/>
      <c r="T16" s="508"/>
    </row>
    <row r="17" spans="1:20" s="18" customFormat="1" ht="12.75">
      <c r="A17" s="510"/>
      <c r="B17" s="510"/>
      <c r="C17" s="510"/>
      <c r="D17" s="510"/>
      <c r="E17" s="510"/>
      <c r="F17" s="510"/>
      <c r="G17" s="510"/>
      <c r="H17" s="510"/>
      <c r="I17" s="523"/>
      <c r="J17" s="510"/>
      <c r="K17" s="510"/>
      <c r="L17" s="224" t="s">
        <v>61</v>
      </c>
      <c r="M17" s="224" t="s">
        <v>65</v>
      </c>
      <c r="N17" s="510"/>
      <c r="O17" s="510"/>
      <c r="P17" s="478"/>
      <c r="Q17" s="477"/>
      <c r="R17" s="510"/>
      <c r="S17" s="511"/>
      <c r="T17" s="510"/>
    </row>
    <row r="18" spans="1:20">
      <c r="A18" s="45">
        <v>1</v>
      </c>
      <c r="B18" s="225" t="s">
        <v>485</v>
      </c>
      <c r="C18" s="226"/>
      <c r="D18" s="227"/>
      <c r="E18" s="228">
        <v>1989</v>
      </c>
      <c r="F18" s="229" t="s">
        <v>17</v>
      </c>
      <c r="G18" s="229" t="s">
        <v>154</v>
      </c>
      <c r="H18" s="230" t="s">
        <v>172</v>
      </c>
      <c r="I18" s="236">
        <v>73</v>
      </c>
      <c r="J18" s="51">
        <v>134</v>
      </c>
      <c r="K18" s="51">
        <v>1</v>
      </c>
      <c r="L18" s="51">
        <v>194</v>
      </c>
      <c r="M18" s="51">
        <f t="shared" ref="M18:M33" si="0">L18/2</f>
        <v>97</v>
      </c>
      <c r="N18" s="51">
        <v>1</v>
      </c>
      <c r="O18" s="51">
        <f t="shared" ref="O18:O33" si="1">M18+J18</f>
        <v>231</v>
      </c>
      <c r="P18" s="229" t="s">
        <v>17</v>
      </c>
      <c r="Q18" s="51">
        <v>20</v>
      </c>
      <c r="R18" s="232" t="s">
        <v>486</v>
      </c>
      <c r="S18" s="233"/>
      <c r="T18" s="234"/>
    </row>
    <row r="19" spans="1:20">
      <c r="A19" s="45">
        <v>2</v>
      </c>
      <c r="B19" s="225" t="s">
        <v>484</v>
      </c>
      <c r="C19" s="226"/>
      <c r="D19" s="227"/>
      <c r="E19" s="228">
        <v>1992</v>
      </c>
      <c r="F19" s="229" t="s">
        <v>17</v>
      </c>
      <c r="G19" s="229" t="s">
        <v>121</v>
      </c>
      <c r="H19" s="230"/>
      <c r="I19" s="236">
        <v>73</v>
      </c>
      <c r="J19" s="51">
        <v>125</v>
      </c>
      <c r="K19" s="51">
        <v>3</v>
      </c>
      <c r="L19" s="51">
        <v>175</v>
      </c>
      <c r="M19" s="51">
        <f t="shared" si="0"/>
        <v>87.5</v>
      </c>
      <c r="N19" s="51">
        <v>3</v>
      </c>
      <c r="O19" s="51">
        <f t="shared" si="1"/>
        <v>212.5</v>
      </c>
      <c r="P19" s="51" t="s">
        <v>18</v>
      </c>
      <c r="Q19" s="51">
        <v>18</v>
      </c>
      <c r="R19" s="232" t="s">
        <v>222</v>
      </c>
      <c r="S19" s="233"/>
      <c r="T19" s="234"/>
    </row>
    <row r="20" spans="1:20">
      <c r="A20" s="71">
        <v>3</v>
      </c>
      <c r="B20" s="225" t="s">
        <v>491</v>
      </c>
      <c r="C20" s="226"/>
      <c r="D20" s="227"/>
      <c r="E20" s="228">
        <v>1993</v>
      </c>
      <c r="F20" s="229" t="s">
        <v>18</v>
      </c>
      <c r="G20" s="229" t="s">
        <v>156</v>
      </c>
      <c r="H20" s="230"/>
      <c r="I20" s="236">
        <v>72.150000000000006</v>
      </c>
      <c r="J20" s="51">
        <v>107</v>
      </c>
      <c r="K20" s="51">
        <v>7</v>
      </c>
      <c r="L20" s="51">
        <v>179</v>
      </c>
      <c r="M20" s="51">
        <f t="shared" si="0"/>
        <v>89.5</v>
      </c>
      <c r="N20" s="51">
        <v>2</v>
      </c>
      <c r="O20" s="51">
        <f t="shared" si="1"/>
        <v>196.5</v>
      </c>
      <c r="P20" s="51" t="s">
        <v>18</v>
      </c>
      <c r="Q20" s="51">
        <v>16</v>
      </c>
      <c r="R20" s="232" t="s">
        <v>394</v>
      </c>
      <c r="S20" s="233"/>
      <c r="T20" s="234"/>
    </row>
    <row r="21" spans="1:20">
      <c r="A21" s="71">
        <v>4</v>
      </c>
      <c r="B21" s="225" t="s">
        <v>487</v>
      </c>
      <c r="C21" s="226"/>
      <c r="D21" s="227"/>
      <c r="E21" s="228">
        <v>1989</v>
      </c>
      <c r="F21" s="229" t="s">
        <v>17</v>
      </c>
      <c r="G21" s="229" t="s">
        <v>149</v>
      </c>
      <c r="H21" s="230" t="s">
        <v>239</v>
      </c>
      <c r="I21" s="236">
        <v>73</v>
      </c>
      <c r="J21" s="51">
        <v>128</v>
      </c>
      <c r="K21" s="51">
        <v>2</v>
      </c>
      <c r="L21" s="51">
        <v>134</v>
      </c>
      <c r="M21" s="51">
        <f t="shared" si="0"/>
        <v>67</v>
      </c>
      <c r="N21" s="51">
        <v>9</v>
      </c>
      <c r="O21" s="51">
        <f t="shared" si="1"/>
        <v>195</v>
      </c>
      <c r="P21" s="51" t="s">
        <v>18</v>
      </c>
      <c r="Q21" s="51">
        <v>15</v>
      </c>
      <c r="R21" s="232" t="s">
        <v>292</v>
      </c>
      <c r="S21" s="233"/>
      <c r="T21" s="234"/>
    </row>
    <row r="22" spans="1:20">
      <c r="A22" s="71">
        <v>5</v>
      </c>
      <c r="B22" s="225" t="s">
        <v>489</v>
      </c>
      <c r="C22" s="226"/>
      <c r="D22" s="227"/>
      <c r="E22" s="228">
        <v>1983</v>
      </c>
      <c r="F22" s="229" t="s">
        <v>17</v>
      </c>
      <c r="G22" s="229" t="s">
        <v>79</v>
      </c>
      <c r="H22" s="230" t="s">
        <v>172</v>
      </c>
      <c r="I22" s="236">
        <v>72.400000000000006</v>
      </c>
      <c r="J22" s="51">
        <v>102</v>
      </c>
      <c r="K22" s="51">
        <v>9</v>
      </c>
      <c r="L22" s="51">
        <v>171</v>
      </c>
      <c r="M22" s="51">
        <f t="shared" si="0"/>
        <v>85.5</v>
      </c>
      <c r="N22" s="51">
        <v>4</v>
      </c>
      <c r="O22" s="51">
        <f t="shared" si="1"/>
        <v>187.5</v>
      </c>
      <c r="P22" s="51" t="s">
        <v>18</v>
      </c>
      <c r="Q22" s="51">
        <v>14</v>
      </c>
      <c r="R22" s="232" t="s">
        <v>490</v>
      </c>
      <c r="S22" s="233"/>
      <c r="T22" s="234"/>
    </row>
    <row r="23" spans="1:20">
      <c r="A23" s="71">
        <v>6</v>
      </c>
      <c r="B23" s="225" t="s">
        <v>492</v>
      </c>
      <c r="C23" s="226"/>
      <c r="D23" s="227"/>
      <c r="E23" s="228">
        <v>1994</v>
      </c>
      <c r="F23" s="229" t="s">
        <v>18</v>
      </c>
      <c r="G23" s="229" t="s">
        <v>152</v>
      </c>
      <c r="H23" s="230"/>
      <c r="I23" s="236">
        <v>72.95</v>
      </c>
      <c r="J23" s="51">
        <v>111</v>
      </c>
      <c r="K23" s="51">
        <v>5</v>
      </c>
      <c r="L23" s="51">
        <v>146</v>
      </c>
      <c r="M23" s="51">
        <f t="shared" si="0"/>
        <v>73</v>
      </c>
      <c r="N23" s="51">
        <v>6</v>
      </c>
      <c r="O23" s="51">
        <f t="shared" si="1"/>
        <v>184</v>
      </c>
      <c r="P23" s="51" t="s">
        <v>18</v>
      </c>
      <c r="Q23" s="51">
        <v>13</v>
      </c>
      <c r="R23" s="232" t="s">
        <v>170</v>
      </c>
      <c r="S23" s="233"/>
      <c r="T23" s="234"/>
    </row>
    <row r="24" spans="1:20">
      <c r="A24" s="71">
        <v>7</v>
      </c>
      <c r="B24" s="225" t="s">
        <v>227</v>
      </c>
      <c r="C24" s="226"/>
      <c r="D24" s="227"/>
      <c r="E24" s="228">
        <v>1999</v>
      </c>
      <c r="F24" s="229" t="s">
        <v>18</v>
      </c>
      <c r="G24" s="229" t="s">
        <v>154</v>
      </c>
      <c r="H24" s="230" t="s">
        <v>172</v>
      </c>
      <c r="I24" s="236">
        <v>72</v>
      </c>
      <c r="J24" s="51">
        <v>109</v>
      </c>
      <c r="K24" s="51">
        <v>6</v>
      </c>
      <c r="L24" s="51">
        <v>145</v>
      </c>
      <c r="M24" s="51">
        <f t="shared" si="0"/>
        <v>72.5</v>
      </c>
      <c r="N24" s="51">
        <v>7</v>
      </c>
      <c r="O24" s="51">
        <f t="shared" si="1"/>
        <v>181.5</v>
      </c>
      <c r="P24" s="51" t="s">
        <v>18</v>
      </c>
      <c r="Q24" s="51">
        <v>12</v>
      </c>
      <c r="R24" s="232" t="s">
        <v>228</v>
      </c>
      <c r="S24" s="233"/>
      <c r="T24" s="234"/>
    </row>
    <row r="25" spans="1:20">
      <c r="A25" s="71">
        <v>8</v>
      </c>
      <c r="B25" s="225" t="s">
        <v>493</v>
      </c>
      <c r="C25" s="226"/>
      <c r="D25" s="227"/>
      <c r="E25" s="228">
        <v>1991</v>
      </c>
      <c r="F25" s="229" t="s">
        <v>18</v>
      </c>
      <c r="G25" s="229" t="s">
        <v>157</v>
      </c>
      <c r="H25" s="230"/>
      <c r="I25" s="236">
        <v>72.95</v>
      </c>
      <c r="J25" s="51">
        <v>90</v>
      </c>
      <c r="K25" s="51">
        <v>12</v>
      </c>
      <c r="L25" s="51">
        <v>163</v>
      </c>
      <c r="M25" s="51">
        <f t="shared" si="0"/>
        <v>81.5</v>
      </c>
      <c r="N25" s="51">
        <v>5</v>
      </c>
      <c r="O25" s="51">
        <f t="shared" si="1"/>
        <v>171.5</v>
      </c>
      <c r="P25" s="51" t="s">
        <v>18</v>
      </c>
      <c r="Q25" s="51">
        <v>10</v>
      </c>
      <c r="R25" s="232" t="s">
        <v>222</v>
      </c>
      <c r="S25" s="233"/>
      <c r="T25" s="234"/>
    </row>
    <row r="26" spans="1:20">
      <c r="A26" s="71">
        <v>9</v>
      </c>
      <c r="B26" s="225" t="s">
        <v>494</v>
      </c>
      <c r="C26" s="226"/>
      <c r="D26" s="227"/>
      <c r="E26" s="228">
        <v>2000</v>
      </c>
      <c r="F26" s="229" t="s">
        <v>19</v>
      </c>
      <c r="G26" s="229" t="s">
        <v>157</v>
      </c>
      <c r="H26" s="230"/>
      <c r="I26" s="236">
        <v>72.7</v>
      </c>
      <c r="J26" s="51">
        <v>100</v>
      </c>
      <c r="K26" s="51">
        <v>10</v>
      </c>
      <c r="L26" s="51">
        <v>143</v>
      </c>
      <c r="M26" s="51">
        <f t="shared" si="0"/>
        <v>71.5</v>
      </c>
      <c r="N26" s="51">
        <v>8</v>
      </c>
      <c r="O26" s="51">
        <f t="shared" si="1"/>
        <v>171.5</v>
      </c>
      <c r="P26" s="57" t="s">
        <v>636</v>
      </c>
      <c r="Q26" s="51">
        <v>11</v>
      </c>
      <c r="R26" s="232" t="s">
        <v>495</v>
      </c>
      <c r="S26" s="233"/>
      <c r="T26" s="234"/>
    </row>
    <row r="27" spans="1:20">
      <c r="A27" s="71">
        <v>10</v>
      </c>
      <c r="B27" s="225" t="s">
        <v>496</v>
      </c>
      <c r="C27" s="226"/>
      <c r="D27" s="227"/>
      <c r="E27" s="228">
        <v>2008</v>
      </c>
      <c r="F27" s="229" t="s">
        <v>19</v>
      </c>
      <c r="G27" s="229" t="s">
        <v>154</v>
      </c>
      <c r="H27" s="230"/>
      <c r="I27" s="236">
        <v>72.400000000000006</v>
      </c>
      <c r="J27" s="51">
        <v>105</v>
      </c>
      <c r="K27" s="51">
        <v>8</v>
      </c>
      <c r="L27" s="51">
        <v>116</v>
      </c>
      <c r="M27" s="51">
        <f t="shared" si="0"/>
        <v>58</v>
      </c>
      <c r="N27" s="51">
        <v>11</v>
      </c>
      <c r="O27" s="51">
        <f t="shared" si="1"/>
        <v>163</v>
      </c>
      <c r="P27" s="57" t="s">
        <v>636</v>
      </c>
      <c r="Q27" s="51">
        <v>9</v>
      </c>
      <c r="R27" s="232" t="s">
        <v>497</v>
      </c>
      <c r="S27" s="233"/>
      <c r="T27" s="234"/>
    </row>
    <row r="28" spans="1:20">
      <c r="A28" s="71">
        <v>11</v>
      </c>
      <c r="B28" s="225" t="s">
        <v>236</v>
      </c>
      <c r="C28" s="226"/>
      <c r="D28" s="227"/>
      <c r="E28" s="228">
        <v>1990</v>
      </c>
      <c r="F28" s="229" t="s">
        <v>19</v>
      </c>
      <c r="G28" s="229" t="s">
        <v>80</v>
      </c>
      <c r="H28" s="230"/>
      <c r="I28" s="236">
        <v>69.900000000000006</v>
      </c>
      <c r="J28" s="244">
        <v>119</v>
      </c>
      <c r="K28" s="244">
        <v>4</v>
      </c>
      <c r="L28" s="244">
        <v>86</v>
      </c>
      <c r="M28" s="51">
        <f t="shared" si="0"/>
        <v>43</v>
      </c>
      <c r="N28" s="51">
        <v>16</v>
      </c>
      <c r="O28" s="51">
        <f t="shared" si="1"/>
        <v>162</v>
      </c>
      <c r="P28" s="57" t="s">
        <v>636</v>
      </c>
      <c r="Q28" s="51">
        <v>8</v>
      </c>
      <c r="R28" s="232" t="s">
        <v>237</v>
      </c>
      <c r="S28" s="233"/>
      <c r="T28" s="234"/>
    </row>
    <row r="29" spans="1:20">
      <c r="A29" s="71">
        <v>12</v>
      </c>
      <c r="B29" s="225" t="s">
        <v>238</v>
      </c>
      <c r="C29" s="226"/>
      <c r="D29" s="227"/>
      <c r="E29" s="228">
        <v>2007</v>
      </c>
      <c r="F29" s="229" t="s">
        <v>18</v>
      </c>
      <c r="G29" s="229" t="s">
        <v>149</v>
      </c>
      <c r="H29" s="230" t="s">
        <v>239</v>
      </c>
      <c r="I29" s="236">
        <v>71.5</v>
      </c>
      <c r="J29" s="51">
        <v>90</v>
      </c>
      <c r="K29" s="51">
        <v>11</v>
      </c>
      <c r="L29" s="51">
        <v>111</v>
      </c>
      <c r="M29" s="51">
        <f t="shared" si="0"/>
        <v>55.5</v>
      </c>
      <c r="N29" s="51">
        <v>13</v>
      </c>
      <c r="O29" s="51">
        <f t="shared" si="1"/>
        <v>145.5</v>
      </c>
      <c r="P29" s="51" t="s">
        <v>19</v>
      </c>
      <c r="Q29" s="51">
        <v>7</v>
      </c>
      <c r="R29" s="232" t="s">
        <v>240</v>
      </c>
      <c r="S29" s="233"/>
      <c r="T29" s="234"/>
    </row>
    <row r="30" spans="1:20">
      <c r="A30" s="71">
        <v>13</v>
      </c>
      <c r="B30" s="225" t="s">
        <v>233</v>
      </c>
      <c r="C30" s="226"/>
      <c r="D30" s="227"/>
      <c r="E30" s="228">
        <v>1993</v>
      </c>
      <c r="F30" s="229" t="s">
        <v>17</v>
      </c>
      <c r="G30" s="229" t="s">
        <v>81</v>
      </c>
      <c r="H30" s="230" t="s">
        <v>488</v>
      </c>
      <c r="I30" s="236">
        <v>73</v>
      </c>
      <c r="J30" s="51">
        <v>66</v>
      </c>
      <c r="K30" s="51">
        <v>14</v>
      </c>
      <c r="L30" s="51">
        <v>113</v>
      </c>
      <c r="M30" s="51">
        <f t="shared" si="0"/>
        <v>56.5</v>
      </c>
      <c r="N30" s="51">
        <v>12</v>
      </c>
      <c r="O30" s="51">
        <f t="shared" si="1"/>
        <v>122.5</v>
      </c>
      <c r="P30" s="51" t="s">
        <v>19</v>
      </c>
      <c r="Q30" s="51">
        <v>6</v>
      </c>
      <c r="R30" s="232" t="s">
        <v>235</v>
      </c>
      <c r="S30" s="233"/>
      <c r="T30" s="234"/>
    </row>
    <row r="31" spans="1:20">
      <c r="A31" s="71">
        <v>14</v>
      </c>
      <c r="B31" s="225" t="s">
        <v>498</v>
      </c>
      <c r="C31" s="226"/>
      <c r="D31" s="227"/>
      <c r="E31" s="228">
        <v>1999</v>
      </c>
      <c r="F31" s="229" t="s">
        <v>19</v>
      </c>
      <c r="G31" s="229" t="s">
        <v>296</v>
      </c>
      <c r="H31" s="230"/>
      <c r="I31" s="236">
        <v>72.2</v>
      </c>
      <c r="J31" s="51">
        <v>70</v>
      </c>
      <c r="K31" s="51">
        <v>13</v>
      </c>
      <c r="L31" s="51">
        <v>100</v>
      </c>
      <c r="M31" s="51">
        <f t="shared" si="0"/>
        <v>50</v>
      </c>
      <c r="N31" s="51">
        <v>15</v>
      </c>
      <c r="O31" s="51">
        <f t="shared" si="1"/>
        <v>120</v>
      </c>
      <c r="P31" s="51" t="s">
        <v>19</v>
      </c>
      <c r="Q31" s="51">
        <v>5</v>
      </c>
      <c r="R31" s="232" t="s">
        <v>479</v>
      </c>
      <c r="S31" s="233"/>
      <c r="T31" s="234"/>
    </row>
    <row r="32" spans="1:20">
      <c r="A32" s="71">
        <v>15</v>
      </c>
      <c r="B32" s="225" t="s">
        <v>502</v>
      </c>
      <c r="C32" s="226"/>
      <c r="D32" s="227"/>
      <c r="E32" s="228">
        <v>1987</v>
      </c>
      <c r="F32" s="229" t="s">
        <v>19</v>
      </c>
      <c r="G32" s="229" t="s">
        <v>296</v>
      </c>
      <c r="H32" s="230"/>
      <c r="I32" s="236">
        <v>72.900000000000006</v>
      </c>
      <c r="J32" s="51">
        <v>45</v>
      </c>
      <c r="K32" s="51">
        <v>16</v>
      </c>
      <c r="L32" s="51">
        <v>126</v>
      </c>
      <c r="M32" s="51">
        <f t="shared" si="0"/>
        <v>63</v>
      </c>
      <c r="N32" s="51">
        <v>10</v>
      </c>
      <c r="O32" s="51">
        <f t="shared" si="1"/>
        <v>108</v>
      </c>
      <c r="P32" s="51" t="s">
        <v>19</v>
      </c>
      <c r="Q32" s="51">
        <v>4</v>
      </c>
      <c r="R32" s="232" t="s">
        <v>479</v>
      </c>
      <c r="S32" s="233"/>
      <c r="T32" s="234"/>
    </row>
    <row r="33" spans="1:20">
      <c r="A33" s="71">
        <v>16</v>
      </c>
      <c r="B33" s="225" t="s">
        <v>499</v>
      </c>
      <c r="C33" s="226"/>
      <c r="D33" s="227"/>
      <c r="E33" s="228">
        <v>2004</v>
      </c>
      <c r="F33" s="229" t="s">
        <v>19</v>
      </c>
      <c r="G33" s="237" t="s">
        <v>500</v>
      </c>
      <c r="H33" s="230"/>
      <c r="I33" s="236">
        <v>72.05</v>
      </c>
      <c r="J33" s="51">
        <v>50</v>
      </c>
      <c r="K33" s="51">
        <v>15</v>
      </c>
      <c r="L33" s="51">
        <v>100</v>
      </c>
      <c r="M33" s="51">
        <f t="shared" si="0"/>
        <v>50</v>
      </c>
      <c r="N33" s="51">
        <v>14</v>
      </c>
      <c r="O33" s="51">
        <f t="shared" si="1"/>
        <v>100</v>
      </c>
      <c r="P33" s="51" t="s">
        <v>19</v>
      </c>
      <c r="Q33" s="51">
        <v>3</v>
      </c>
      <c r="R33" s="238" t="s">
        <v>501</v>
      </c>
      <c r="S33" s="239"/>
      <c r="T33" s="240"/>
    </row>
    <row r="34" spans="1:20">
      <c r="A34" s="45"/>
      <c r="B34" s="225" t="s">
        <v>223</v>
      </c>
      <c r="C34" s="226"/>
      <c r="D34" s="227"/>
      <c r="E34" s="228">
        <v>1998</v>
      </c>
      <c r="F34" s="229" t="s">
        <v>17</v>
      </c>
      <c r="G34" s="229" t="s">
        <v>154</v>
      </c>
      <c r="H34" s="230" t="s">
        <v>172</v>
      </c>
      <c r="I34" s="189"/>
      <c r="J34" s="519" t="s">
        <v>679</v>
      </c>
      <c r="K34" s="520"/>
      <c r="L34" s="520"/>
      <c r="M34" s="520"/>
      <c r="N34" s="520"/>
      <c r="O34" s="520"/>
      <c r="P34" s="521"/>
      <c r="Q34" s="51" t="s">
        <v>521</v>
      </c>
      <c r="R34" s="238" t="s">
        <v>224</v>
      </c>
      <c r="S34" s="239"/>
      <c r="T34" s="240"/>
    </row>
    <row r="35" spans="1:20">
      <c r="A35" s="18"/>
      <c r="B35" s="18"/>
      <c r="C35" s="18"/>
      <c r="D35" s="18"/>
      <c r="E35" s="18"/>
      <c r="F35" s="18"/>
      <c r="G35" s="18"/>
      <c r="H35" s="18"/>
      <c r="I35" s="243"/>
      <c r="J35" s="18"/>
      <c r="K35" s="18"/>
      <c r="L35" s="18"/>
      <c r="M35" s="18"/>
      <c r="N35" s="18"/>
      <c r="O35" s="18"/>
      <c r="P35" s="18"/>
      <c r="Q35" s="18"/>
      <c r="R35" s="18"/>
      <c r="S35" s="18"/>
      <c r="T35" s="18"/>
    </row>
    <row r="36" spans="1:20" s="18" customFormat="1" ht="12.75">
      <c r="I36" s="243"/>
    </row>
    <row r="37" spans="1:20" s="63" customFormat="1">
      <c r="A37" s="32" t="s">
        <v>32</v>
      </c>
      <c r="B37" s="17"/>
      <c r="C37" s="17"/>
      <c r="F37" s="62" t="s">
        <v>33</v>
      </c>
      <c r="I37" s="245"/>
      <c r="K37" s="32" t="s">
        <v>34</v>
      </c>
      <c r="N37" s="17"/>
      <c r="O37" s="62"/>
      <c r="Q37" s="68" t="s">
        <v>140</v>
      </c>
    </row>
    <row r="38" spans="1:20" s="63" customFormat="1">
      <c r="A38" s="32"/>
      <c r="B38" s="17"/>
      <c r="C38" s="17"/>
      <c r="I38" s="245"/>
      <c r="K38" s="32"/>
      <c r="N38" s="17"/>
    </row>
    <row r="39" spans="1:20" s="63" customFormat="1">
      <c r="A39" s="32" t="s">
        <v>35</v>
      </c>
      <c r="B39" s="17"/>
      <c r="C39" s="17"/>
      <c r="F39" s="62" t="s">
        <v>36</v>
      </c>
      <c r="I39" s="245"/>
      <c r="K39" s="32" t="s">
        <v>37</v>
      </c>
      <c r="Q39" s="62" t="s">
        <v>66</v>
      </c>
    </row>
    <row r="40" spans="1:20">
      <c r="Q40" s="62"/>
    </row>
    <row r="41" spans="1:20">
      <c r="J41" s="518"/>
      <c r="K41" s="518"/>
      <c r="L41" s="518"/>
      <c r="M41" s="518"/>
      <c r="N41" s="518"/>
      <c r="O41" s="518"/>
      <c r="P41" s="518"/>
      <c r="Q41" s="518"/>
      <c r="R41" s="518"/>
      <c r="S41" s="518"/>
      <c r="T41" s="518"/>
    </row>
    <row r="42" spans="1:20">
      <c r="J42" s="518"/>
      <c r="K42" s="518"/>
      <c r="L42" s="518"/>
      <c r="M42" s="518"/>
      <c r="N42" s="518"/>
      <c r="O42" s="518"/>
      <c r="P42" s="518"/>
      <c r="Q42" s="518"/>
      <c r="R42" s="518"/>
      <c r="S42" s="518"/>
      <c r="T42" s="518"/>
    </row>
  </sheetData>
  <mergeCells count="34">
    <mergeCell ref="J41:T41"/>
    <mergeCell ref="J42:T42"/>
    <mergeCell ref="R10:T10"/>
    <mergeCell ref="E7:Q7"/>
    <mergeCell ref="A9:C9"/>
    <mergeCell ref="E8:Q8"/>
    <mergeCell ref="E9:Q9"/>
    <mergeCell ref="E10:Q10"/>
    <mergeCell ref="J34:P34"/>
    <mergeCell ref="R16:T17"/>
    <mergeCell ref="I16:I17"/>
    <mergeCell ref="E11:Q11"/>
    <mergeCell ref="F16:F17"/>
    <mergeCell ref="A7:C7"/>
    <mergeCell ref="B16:D17"/>
    <mergeCell ref="O16:O17"/>
    <mergeCell ref="H16:H17"/>
    <mergeCell ref="Q16:Q17"/>
    <mergeCell ref="P16:P17"/>
    <mergeCell ref="N16:N17"/>
    <mergeCell ref="J16:J17"/>
    <mergeCell ref="K16:K17"/>
    <mergeCell ref="L16:M16"/>
    <mergeCell ref="E12:P12"/>
    <mergeCell ref="G16:G17"/>
    <mergeCell ref="R9:T9"/>
    <mergeCell ref="E16:E17"/>
    <mergeCell ref="A16:A17"/>
    <mergeCell ref="R11:T12"/>
    <mergeCell ref="A1:T1"/>
    <mergeCell ref="A2:T2"/>
    <mergeCell ref="A3:T3"/>
    <mergeCell ref="A4:T4"/>
    <mergeCell ref="A5:T5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72" orientation="landscape"/>
  <drawing r:id="rId1"/>
</worksheet>
</file>

<file path=xl/worksheets/sheet2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V35"/>
  <sheetViews>
    <sheetView topLeftCell="A7" zoomScale="85" workbookViewId="0">
      <selection activeCell="H19" sqref="H19"/>
    </sheetView>
  </sheetViews>
  <sheetFormatPr defaultColWidth="9" defaultRowHeight="15"/>
  <cols>
    <col min="1" max="1" width="6.7109375" style="17" customWidth="1"/>
    <col min="2" max="3" width="9.140625" style="17" customWidth="1"/>
    <col min="4" max="4" width="8.42578125" style="17" customWidth="1"/>
    <col min="5" max="5" width="9.42578125" style="17" customWidth="1"/>
    <col min="6" max="6" width="7.42578125" style="17" customWidth="1"/>
    <col min="7" max="7" width="26.7109375" style="17" customWidth="1"/>
    <col min="8" max="8" width="26.42578125" style="17" customWidth="1"/>
    <col min="9" max="9" width="8.140625" style="17" customWidth="1"/>
    <col min="10" max="10" width="6.85546875" style="17" customWidth="1"/>
    <col min="11" max="11" width="6.5703125" style="17" customWidth="1"/>
    <col min="12" max="12" width="6.7109375" style="17" customWidth="1"/>
    <col min="13" max="13" width="7.7109375" style="17" customWidth="1"/>
    <col min="14" max="14" width="6.42578125" style="17" customWidth="1"/>
    <col min="15" max="15" width="7.42578125" style="17" customWidth="1"/>
    <col min="16" max="16" width="8.5703125" style="17" customWidth="1"/>
    <col min="17" max="17" width="8" style="17" customWidth="1"/>
    <col min="18" max="18" width="11.140625" style="17" customWidth="1"/>
    <col min="19" max="19" width="10.28515625" style="17" customWidth="1"/>
    <col min="20" max="20" width="11" style="17" customWidth="1"/>
    <col min="21" max="256" width="9.140625" style="17" customWidth="1"/>
  </cols>
  <sheetData>
    <row r="1" spans="1:20" ht="15.75">
      <c r="A1" s="507" t="s">
        <v>0</v>
      </c>
      <c r="B1" s="507"/>
      <c r="C1" s="507"/>
      <c r="D1" s="507"/>
      <c r="E1" s="507"/>
      <c r="F1" s="507"/>
      <c r="G1" s="507"/>
      <c r="H1" s="507"/>
      <c r="I1" s="507"/>
      <c r="J1" s="507"/>
      <c r="K1" s="507"/>
      <c r="L1" s="507"/>
      <c r="M1" s="507"/>
      <c r="N1" s="507"/>
      <c r="O1" s="507"/>
      <c r="P1" s="507"/>
      <c r="Q1" s="507"/>
      <c r="R1" s="507"/>
      <c r="S1" s="507"/>
      <c r="T1" s="507"/>
    </row>
    <row r="2" spans="1:20" ht="15.75">
      <c r="A2" s="507" t="s">
        <v>1</v>
      </c>
      <c r="B2" s="507"/>
      <c r="C2" s="507"/>
      <c r="D2" s="507"/>
      <c r="E2" s="507"/>
      <c r="F2" s="507"/>
      <c r="G2" s="507"/>
      <c r="H2" s="507"/>
      <c r="I2" s="507"/>
      <c r="J2" s="507"/>
      <c r="K2" s="507"/>
      <c r="L2" s="507"/>
      <c r="M2" s="507"/>
      <c r="N2" s="507"/>
      <c r="O2" s="507"/>
      <c r="P2" s="507"/>
      <c r="Q2" s="507"/>
      <c r="R2" s="507"/>
      <c r="S2" s="507"/>
      <c r="T2" s="507"/>
    </row>
    <row r="3" spans="1:20" ht="15.75">
      <c r="A3" s="507" t="s">
        <v>2</v>
      </c>
      <c r="B3" s="507"/>
      <c r="C3" s="507"/>
      <c r="D3" s="507"/>
      <c r="E3" s="507"/>
      <c r="F3" s="507"/>
      <c r="G3" s="507"/>
      <c r="H3" s="507"/>
      <c r="I3" s="507"/>
      <c r="J3" s="507"/>
      <c r="K3" s="507"/>
      <c r="L3" s="507"/>
      <c r="M3" s="507"/>
      <c r="N3" s="507"/>
      <c r="O3" s="507"/>
      <c r="P3" s="507"/>
      <c r="Q3" s="507"/>
      <c r="R3" s="507"/>
      <c r="S3" s="507"/>
      <c r="T3" s="507"/>
    </row>
    <row r="4" spans="1:20" ht="15.75">
      <c r="A4" s="507" t="s">
        <v>3</v>
      </c>
      <c r="B4" s="507"/>
      <c r="C4" s="507"/>
      <c r="D4" s="507"/>
      <c r="E4" s="507"/>
      <c r="F4" s="507"/>
      <c r="G4" s="507"/>
      <c r="H4" s="507"/>
      <c r="I4" s="507"/>
      <c r="J4" s="507"/>
      <c r="K4" s="507"/>
      <c r="L4" s="507"/>
      <c r="M4" s="507"/>
      <c r="N4" s="507"/>
      <c r="O4" s="507"/>
      <c r="P4" s="507"/>
      <c r="Q4" s="507"/>
      <c r="R4" s="507"/>
      <c r="S4" s="507"/>
      <c r="T4" s="507"/>
    </row>
    <row r="5" spans="1:20" ht="15.75">
      <c r="A5" s="507"/>
      <c r="B5" s="507"/>
      <c r="C5" s="507"/>
      <c r="D5" s="507"/>
      <c r="E5" s="507"/>
      <c r="F5" s="507"/>
      <c r="G5" s="507"/>
      <c r="H5" s="507"/>
      <c r="I5" s="507"/>
      <c r="J5" s="507"/>
      <c r="K5" s="507"/>
      <c r="L5" s="507"/>
      <c r="M5" s="507"/>
      <c r="N5" s="507"/>
      <c r="O5" s="507"/>
      <c r="P5" s="507"/>
      <c r="Q5" s="507"/>
      <c r="R5" s="507"/>
      <c r="S5" s="507"/>
      <c r="T5" s="507"/>
    </row>
    <row r="6" spans="1:20" ht="9" customHeight="1"/>
    <row r="7" spans="1:20" ht="15.75">
      <c r="A7" s="462" t="s">
        <v>6</v>
      </c>
      <c r="B7" s="462"/>
      <c r="C7" s="462"/>
      <c r="D7" s="216"/>
      <c r="E7" s="465" t="s">
        <v>9</v>
      </c>
      <c r="F7" s="465"/>
      <c r="G7" s="465"/>
      <c r="H7" s="465"/>
      <c r="I7" s="465"/>
      <c r="J7" s="465"/>
      <c r="K7" s="465"/>
      <c r="L7" s="465"/>
      <c r="M7" s="465"/>
      <c r="N7" s="465"/>
      <c r="O7" s="465"/>
      <c r="P7" s="465"/>
      <c r="Q7" s="465"/>
      <c r="R7" s="216"/>
      <c r="S7" s="216"/>
      <c r="T7" s="216"/>
    </row>
    <row r="8" spans="1:20" ht="15.75">
      <c r="A8" s="217" t="s">
        <v>7</v>
      </c>
      <c r="B8" s="217"/>
      <c r="C8" s="217"/>
      <c r="D8" s="216"/>
      <c r="E8" s="512" t="s">
        <v>4</v>
      </c>
      <c r="F8" s="512"/>
      <c r="G8" s="512"/>
      <c r="H8" s="512"/>
      <c r="I8" s="512"/>
      <c r="J8" s="512"/>
      <c r="K8" s="512"/>
      <c r="L8" s="512"/>
      <c r="M8" s="512"/>
      <c r="N8" s="512"/>
      <c r="O8" s="512"/>
      <c r="P8" s="512"/>
      <c r="Q8" s="512"/>
      <c r="R8" s="216"/>
      <c r="S8" s="216"/>
      <c r="T8" s="216"/>
    </row>
    <row r="9" spans="1:20" ht="15.75">
      <c r="A9" s="514" t="s">
        <v>10</v>
      </c>
      <c r="B9" s="515"/>
      <c r="C9" s="516"/>
      <c r="D9" s="218"/>
      <c r="E9" s="512" t="s">
        <v>5</v>
      </c>
      <c r="F9" s="512"/>
      <c r="G9" s="512"/>
      <c r="H9" s="512"/>
      <c r="I9" s="512"/>
      <c r="J9" s="512"/>
      <c r="K9" s="512"/>
      <c r="L9" s="512"/>
      <c r="M9" s="512"/>
      <c r="N9" s="512"/>
      <c r="O9" s="512"/>
      <c r="P9" s="512"/>
      <c r="Q9" s="512"/>
      <c r="R9" s="472" t="s">
        <v>11</v>
      </c>
      <c r="S9" s="472"/>
      <c r="T9" s="472"/>
    </row>
    <row r="10" spans="1:20" ht="15.75">
      <c r="A10" s="219" t="s">
        <v>28</v>
      </c>
      <c r="B10" s="219" t="s">
        <v>60</v>
      </c>
      <c r="C10" s="219" t="s">
        <v>61</v>
      </c>
      <c r="D10" s="59"/>
      <c r="E10" s="512" t="s">
        <v>62</v>
      </c>
      <c r="F10" s="512"/>
      <c r="G10" s="512"/>
      <c r="H10" s="512"/>
      <c r="I10" s="512"/>
      <c r="J10" s="512"/>
      <c r="K10" s="512"/>
      <c r="L10" s="512"/>
      <c r="M10" s="512"/>
      <c r="N10" s="512"/>
      <c r="O10" s="512"/>
      <c r="P10" s="512"/>
      <c r="Q10" s="512"/>
      <c r="R10" s="472" t="s">
        <v>13</v>
      </c>
      <c r="S10" s="472"/>
      <c r="T10" s="472"/>
    </row>
    <row r="11" spans="1:20" ht="15" customHeight="1">
      <c r="A11" s="246"/>
      <c r="B11" s="246"/>
      <c r="C11" s="246"/>
      <c r="D11" s="222"/>
      <c r="E11" s="512" t="s">
        <v>42</v>
      </c>
      <c r="F11" s="512"/>
      <c r="G11" s="512"/>
      <c r="H11" s="512"/>
      <c r="I11" s="512"/>
      <c r="J11" s="512"/>
      <c r="K11" s="512"/>
      <c r="L11" s="512"/>
      <c r="M11" s="512"/>
      <c r="N11" s="512"/>
      <c r="O11" s="512"/>
      <c r="P11" s="512"/>
      <c r="Q11" s="517"/>
      <c r="R11" s="473" t="s">
        <v>15</v>
      </c>
      <c r="S11" s="473"/>
      <c r="T11" s="473"/>
    </row>
    <row r="12" spans="1:20" ht="15.75">
      <c r="A12" s="35"/>
      <c r="B12" s="36"/>
      <c r="C12" s="37"/>
      <c r="D12" s="223"/>
      <c r="E12" s="512"/>
      <c r="F12" s="512"/>
      <c r="G12" s="512"/>
      <c r="H12" s="512"/>
      <c r="I12" s="512"/>
      <c r="J12" s="512"/>
      <c r="K12" s="512"/>
      <c r="L12" s="512"/>
      <c r="M12" s="512"/>
      <c r="N12" s="512"/>
      <c r="O12" s="512"/>
      <c r="P12" s="512"/>
      <c r="Q12" s="223"/>
      <c r="R12" s="473"/>
      <c r="S12" s="473"/>
      <c r="T12" s="473"/>
    </row>
    <row r="13" spans="1:20">
      <c r="A13" s="38" t="s">
        <v>16</v>
      </c>
      <c r="B13" s="39"/>
      <c r="C13" s="40"/>
      <c r="D13" s="71">
        <v>48</v>
      </c>
      <c r="E13" s="18"/>
      <c r="F13" s="11"/>
      <c r="G13" s="11"/>
      <c r="H13" s="11"/>
      <c r="I13" s="11"/>
      <c r="J13" s="11"/>
      <c r="K13" s="11"/>
      <c r="L13" s="18"/>
      <c r="M13" s="11"/>
      <c r="N13" s="11"/>
      <c r="O13" s="11"/>
      <c r="P13" s="11"/>
      <c r="Q13" s="223"/>
      <c r="R13" s="42" t="s">
        <v>17</v>
      </c>
      <c r="S13" s="42" t="s">
        <v>18</v>
      </c>
      <c r="T13" s="42" t="s">
        <v>19</v>
      </c>
    </row>
    <row r="14" spans="1:20">
      <c r="A14" s="43" t="s">
        <v>20</v>
      </c>
      <c r="B14" s="39"/>
      <c r="C14" s="40"/>
      <c r="D14" s="55">
        <v>326</v>
      </c>
      <c r="E14" s="18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223"/>
      <c r="R14" s="42">
        <v>227</v>
      </c>
      <c r="S14" s="42">
        <v>170</v>
      </c>
      <c r="T14" s="42">
        <v>110</v>
      </c>
    </row>
    <row r="15" spans="1:20">
      <c r="A15" s="18"/>
      <c r="B15" s="18"/>
      <c r="C15" s="18"/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</row>
    <row r="16" spans="1:20" s="18" customFormat="1" ht="11.25" customHeight="1">
      <c r="A16" s="508" t="s">
        <v>21</v>
      </c>
      <c r="B16" s="508" t="s">
        <v>53</v>
      </c>
      <c r="C16" s="508"/>
      <c r="D16" s="508"/>
      <c r="E16" s="508" t="s">
        <v>23</v>
      </c>
      <c r="F16" s="508" t="s">
        <v>54</v>
      </c>
      <c r="G16" s="508" t="s">
        <v>25</v>
      </c>
      <c r="H16" s="508" t="s">
        <v>26</v>
      </c>
      <c r="I16" s="508" t="s">
        <v>27</v>
      </c>
      <c r="J16" s="508" t="s">
        <v>28</v>
      </c>
      <c r="K16" s="508" t="s">
        <v>21</v>
      </c>
      <c r="L16" s="513" t="s">
        <v>60</v>
      </c>
      <c r="M16" s="513"/>
      <c r="N16" s="508" t="s">
        <v>21</v>
      </c>
      <c r="O16" s="508" t="s">
        <v>63</v>
      </c>
      <c r="P16" s="478" t="s">
        <v>29</v>
      </c>
      <c r="Q16" s="477" t="s">
        <v>30</v>
      </c>
      <c r="R16" s="508" t="s">
        <v>64</v>
      </c>
      <c r="S16" s="509"/>
      <c r="T16" s="508"/>
    </row>
    <row r="17" spans="1:20" s="18" customFormat="1" ht="12.75">
      <c r="A17" s="510"/>
      <c r="B17" s="510"/>
      <c r="C17" s="510"/>
      <c r="D17" s="510"/>
      <c r="E17" s="510"/>
      <c r="F17" s="510"/>
      <c r="G17" s="510"/>
      <c r="H17" s="510"/>
      <c r="I17" s="510"/>
      <c r="J17" s="510"/>
      <c r="K17" s="510"/>
      <c r="L17" s="224" t="s">
        <v>61</v>
      </c>
      <c r="M17" s="224" t="s">
        <v>65</v>
      </c>
      <c r="N17" s="510"/>
      <c r="O17" s="510"/>
      <c r="P17" s="478"/>
      <c r="Q17" s="477"/>
      <c r="R17" s="510"/>
      <c r="S17" s="511"/>
      <c r="T17" s="510"/>
    </row>
    <row r="18" spans="1:20">
      <c r="A18" s="45">
        <v>1</v>
      </c>
      <c r="B18" s="225" t="s">
        <v>503</v>
      </c>
      <c r="C18" s="226"/>
      <c r="D18" s="227"/>
      <c r="E18" s="228">
        <v>1988</v>
      </c>
      <c r="F18" s="229" t="s">
        <v>206</v>
      </c>
      <c r="G18" s="229" t="s">
        <v>39</v>
      </c>
      <c r="H18" s="230" t="s">
        <v>504</v>
      </c>
      <c r="I18" s="236">
        <v>77.95</v>
      </c>
      <c r="J18" s="244">
        <v>145</v>
      </c>
      <c r="K18" s="244">
        <v>1</v>
      </c>
      <c r="L18" s="244">
        <v>202</v>
      </c>
      <c r="M18" s="244">
        <f t="shared" ref="M18:M27" si="0">L18/2</f>
        <v>101</v>
      </c>
      <c r="N18" s="244">
        <v>1</v>
      </c>
      <c r="O18" s="244">
        <f t="shared" ref="O18:O27" si="1">M18+J18</f>
        <v>246</v>
      </c>
      <c r="P18" s="57" t="s">
        <v>17</v>
      </c>
      <c r="Q18" s="51">
        <v>20</v>
      </c>
      <c r="R18" s="232" t="s">
        <v>687</v>
      </c>
      <c r="S18" s="233"/>
      <c r="T18" s="234"/>
    </row>
    <row r="19" spans="1:20">
      <c r="A19" s="45">
        <v>2</v>
      </c>
      <c r="B19" s="225" t="s">
        <v>512</v>
      </c>
      <c r="C19" s="226"/>
      <c r="D19" s="227"/>
      <c r="E19" s="228">
        <v>1987</v>
      </c>
      <c r="F19" s="229" t="s">
        <v>17</v>
      </c>
      <c r="G19" s="229" t="s">
        <v>280</v>
      </c>
      <c r="H19" s="230" t="s">
        <v>305</v>
      </c>
      <c r="I19" s="236">
        <v>77.7</v>
      </c>
      <c r="J19" s="51">
        <v>140</v>
      </c>
      <c r="K19" s="51">
        <v>2</v>
      </c>
      <c r="L19" s="51">
        <v>150</v>
      </c>
      <c r="M19" s="51">
        <f t="shared" si="0"/>
        <v>75</v>
      </c>
      <c r="N19" s="51">
        <v>5</v>
      </c>
      <c r="O19" s="51">
        <f t="shared" si="1"/>
        <v>215</v>
      </c>
      <c r="P19" s="57" t="s">
        <v>18</v>
      </c>
      <c r="Q19" s="51">
        <v>18</v>
      </c>
      <c r="R19" s="232" t="s">
        <v>483</v>
      </c>
      <c r="S19" s="233"/>
      <c r="T19" s="234"/>
    </row>
    <row r="20" spans="1:20">
      <c r="A20" s="55">
        <v>3</v>
      </c>
      <c r="B20" s="225" t="s">
        <v>505</v>
      </c>
      <c r="C20" s="226"/>
      <c r="D20" s="227"/>
      <c r="E20" s="228">
        <v>1995</v>
      </c>
      <c r="F20" s="229" t="s">
        <v>17</v>
      </c>
      <c r="G20" s="229" t="s">
        <v>166</v>
      </c>
      <c r="H20" s="230" t="s">
        <v>506</v>
      </c>
      <c r="I20" s="236">
        <v>78</v>
      </c>
      <c r="J20" s="51">
        <v>111</v>
      </c>
      <c r="K20" s="51">
        <v>4</v>
      </c>
      <c r="L20" s="51">
        <v>197</v>
      </c>
      <c r="M20" s="51">
        <f t="shared" si="0"/>
        <v>98.5</v>
      </c>
      <c r="N20" s="51">
        <v>2</v>
      </c>
      <c r="O20" s="51">
        <f t="shared" si="1"/>
        <v>209.5</v>
      </c>
      <c r="P20" s="57" t="s">
        <v>18</v>
      </c>
      <c r="Q20" s="51">
        <v>16</v>
      </c>
      <c r="R20" s="232" t="s">
        <v>507</v>
      </c>
      <c r="S20" s="233"/>
      <c r="T20" s="234"/>
    </row>
    <row r="21" spans="1:20">
      <c r="A21" s="55">
        <v>4</v>
      </c>
      <c r="B21" s="225" t="s">
        <v>245</v>
      </c>
      <c r="C21" s="226"/>
      <c r="D21" s="227"/>
      <c r="E21" s="228">
        <v>1999</v>
      </c>
      <c r="F21" s="229" t="s">
        <v>18</v>
      </c>
      <c r="G21" s="229" t="s">
        <v>81</v>
      </c>
      <c r="H21" s="230" t="s">
        <v>192</v>
      </c>
      <c r="I21" s="236">
        <v>77.75</v>
      </c>
      <c r="J21" s="51">
        <v>130</v>
      </c>
      <c r="K21" s="51">
        <v>3</v>
      </c>
      <c r="L21" s="51">
        <v>125</v>
      </c>
      <c r="M21" s="51">
        <f t="shared" si="0"/>
        <v>62.5</v>
      </c>
      <c r="N21" s="51">
        <v>8</v>
      </c>
      <c r="O21" s="51">
        <f t="shared" si="1"/>
        <v>192.5</v>
      </c>
      <c r="P21" s="57" t="s">
        <v>18</v>
      </c>
      <c r="Q21" s="51">
        <v>15</v>
      </c>
      <c r="R21" s="232" t="s">
        <v>193</v>
      </c>
      <c r="S21" s="233"/>
      <c r="T21" s="234"/>
    </row>
    <row r="22" spans="1:20">
      <c r="A22" s="55">
        <v>5</v>
      </c>
      <c r="B22" s="225" t="s">
        <v>508</v>
      </c>
      <c r="C22" s="226"/>
      <c r="D22" s="227"/>
      <c r="E22" s="228">
        <v>1993</v>
      </c>
      <c r="F22" s="229" t="s">
        <v>18</v>
      </c>
      <c r="G22" s="229" t="s">
        <v>280</v>
      </c>
      <c r="H22" s="230" t="s">
        <v>305</v>
      </c>
      <c r="I22" s="236">
        <v>77.55</v>
      </c>
      <c r="J22" s="51">
        <v>108</v>
      </c>
      <c r="K22" s="51">
        <v>5</v>
      </c>
      <c r="L22" s="51">
        <v>160</v>
      </c>
      <c r="M22" s="51">
        <f t="shared" si="0"/>
        <v>80</v>
      </c>
      <c r="N22" s="51">
        <v>3</v>
      </c>
      <c r="O22" s="51">
        <f t="shared" si="1"/>
        <v>188</v>
      </c>
      <c r="P22" s="57" t="s">
        <v>18</v>
      </c>
      <c r="Q22" s="51">
        <v>14</v>
      </c>
      <c r="R22" s="232" t="s">
        <v>509</v>
      </c>
      <c r="S22" s="233"/>
      <c r="T22" s="234"/>
    </row>
    <row r="23" spans="1:20">
      <c r="A23" s="55">
        <v>6</v>
      </c>
      <c r="B23" s="225" t="s">
        <v>510</v>
      </c>
      <c r="C23" s="226"/>
      <c r="D23" s="227"/>
      <c r="E23" s="228">
        <v>1978</v>
      </c>
      <c r="F23" s="229" t="s">
        <v>18</v>
      </c>
      <c r="G23" s="229" t="s">
        <v>83</v>
      </c>
      <c r="H23" s="230"/>
      <c r="I23" s="236">
        <v>77.650000000000006</v>
      </c>
      <c r="J23" s="51">
        <v>92</v>
      </c>
      <c r="K23" s="51">
        <v>6</v>
      </c>
      <c r="L23" s="51">
        <v>158</v>
      </c>
      <c r="M23" s="51">
        <f t="shared" si="0"/>
        <v>79</v>
      </c>
      <c r="N23" s="51">
        <v>4</v>
      </c>
      <c r="O23" s="51">
        <f t="shared" si="1"/>
        <v>171</v>
      </c>
      <c r="P23" s="57" t="s">
        <v>18</v>
      </c>
      <c r="Q23" s="51">
        <v>13</v>
      </c>
      <c r="R23" s="232" t="s">
        <v>511</v>
      </c>
      <c r="S23" s="233"/>
      <c r="T23" s="234"/>
    </row>
    <row r="24" spans="1:20">
      <c r="A24" s="55">
        <v>7</v>
      </c>
      <c r="B24" s="225" t="s">
        <v>518</v>
      </c>
      <c r="C24" s="226"/>
      <c r="D24" s="227"/>
      <c r="E24" s="228">
        <v>1991</v>
      </c>
      <c r="F24" s="229" t="s">
        <v>19</v>
      </c>
      <c r="G24" s="229" t="s">
        <v>163</v>
      </c>
      <c r="H24" s="230"/>
      <c r="I24" s="236">
        <v>78</v>
      </c>
      <c r="J24" s="51">
        <v>79</v>
      </c>
      <c r="K24" s="51">
        <v>9</v>
      </c>
      <c r="L24" s="51">
        <v>126</v>
      </c>
      <c r="M24" s="51">
        <f t="shared" si="0"/>
        <v>63</v>
      </c>
      <c r="N24" s="51">
        <v>7</v>
      </c>
      <c r="O24" s="51">
        <f t="shared" si="1"/>
        <v>142</v>
      </c>
      <c r="P24" s="57" t="s">
        <v>19</v>
      </c>
      <c r="Q24" s="51">
        <v>12</v>
      </c>
      <c r="R24" s="232" t="s">
        <v>519</v>
      </c>
      <c r="S24" s="233"/>
      <c r="T24" s="234"/>
    </row>
    <row r="25" spans="1:20">
      <c r="A25" s="55">
        <v>8</v>
      </c>
      <c r="B25" s="225" t="s">
        <v>513</v>
      </c>
      <c r="C25" s="226"/>
      <c r="D25" s="227"/>
      <c r="E25" s="228">
        <v>1989</v>
      </c>
      <c r="F25" s="229" t="s">
        <v>19</v>
      </c>
      <c r="G25" s="229" t="s">
        <v>166</v>
      </c>
      <c r="H25" s="230"/>
      <c r="I25" s="236">
        <v>76.650000000000006</v>
      </c>
      <c r="J25" s="51">
        <v>69</v>
      </c>
      <c r="K25" s="51">
        <v>10</v>
      </c>
      <c r="L25" s="51">
        <v>141</v>
      </c>
      <c r="M25" s="51">
        <f t="shared" si="0"/>
        <v>70.5</v>
      </c>
      <c r="N25" s="51">
        <v>6</v>
      </c>
      <c r="O25" s="51">
        <f t="shared" si="1"/>
        <v>139.5</v>
      </c>
      <c r="P25" s="57" t="s">
        <v>19</v>
      </c>
      <c r="Q25" s="51">
        <v>11</v>
      </c>
      <c r="R25" s="232" t="s">
        <v>514</v>
      </c>
      <c r="S25" s="233"/>
      <c r="T25" s="234"/>
    </row>
    <row r="26" spans="1:20">
      <c r="A26" s="55">
        <v>9</v>
      </c>
      <c r="B26" s="225" t="s">
        <v>520</v>
      </c>
      <c r="C26" s="226"/>
      <c r="D26" s="227"/>
      <c r="E26" s="228">
        <v>1991</v>
      </c>
      <c r="F26" s="229" t="s">
        <v>19</v>
      </c>
      <c r="G26" s="229" t="s">
        <v>165</v>
      </c>
      <c r="H26" s="230"/>
      <c r="I26" s="236">
        <v>77.900000000000006</v>
      </c>
      <c r="J26" s="51">
        <v>82</v>
      </c>
      <c r="K26" s="51">
        <v>8</v>
      </c>
      <c r="L26" s="51">
        <v>110</v>
      </c>
      <c r="M26" s="51">
        <f t="shared" si="0"/>
        <v>55</v>
      </c>
      <c r="N26" s="51">
        <v>9</v>
      </c>
      <c r="O26" s="51">
        <f t="shared" si="1"/>
        <v>137</v>
      </c>
      <c r="P26" s="57" t="s">
        <v>19</v>
      </c>
      <c r="Q26" s="51">
        <v>10</v>
      </c>
      <c r="R26" s="232" t="s">
        <v>522</v>
      </c>
      <c r="S26" s="233"/>
      <c r="T26" s="234"/>
    </row>
    <row r="27" spans="1:20">
      <c r="A27" s="55">
        <v>10</v>
      </c>
      <c r="B27" s="225" t="s">
        <v>515</v>
      </c>
      <c r="C27" s="226"/>
      <c r="D27" s="227"/>
      <c r="E27" s="228">
        <v>2000</v>
      </c>
      <c r="F27" s="229" t="s">
        <v>19</v>
      </c>
      <c r="G27" s="229" t="s">
        <v>76</v>
      </c>
      <c r="H27" s="235" t="s">
        <v>516</v>
      </c>
      <c r="I27" s="236">
        <v>78</v>
      </c>
      <c r="J27" s="51">
        <v>92</v>
      </c>
      <c r="K27" s="51">
        <v>7</v>
      </c>
      <c r="L27" s="51">
        <v>72</v>
      </c>
      <c r="M27" s="51">
        <f t="shared" si="0"/>
        <v>36</v>
      </c>
      <c r="N27" s="51">
        <v>10</v>
      </c>
      <c r="O27" s="51">
        <f t="shared" si="1"/>
        <v>128</v>
      </c>
      <c r="P27" s="57" t="s">
        <v>19</v>
      </c>
      <c r="Q27" s="51">
        <v>9</v>
      </c>
      <c r="R27" s="238" t="s">
        <v>517</v>
      </c>
      <c r="S27" s="239"/>
      <c r="T27" s="240"/>
    </row>
    <row r="28" spans="1:20">
      <c r="A28" s="18"/>
      <c r="B28" s="18"/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18"/>
      <c r="R28" s="18"/>
      <c r="S28" s="18"/>
      <c r="T28" s="18"/>
    </row>
    <row r="29" spans="1:20" s="18" customFormat="1" ht="12.75"/>
    <row r="30" spans="1:20" s="63" customFormat="1">
      <c r="A30" s="32" t="s">
        <v>32</v>
      </c>
      <c r="B30" s="17"/>
      <c r="C30" s="17"/>
      <c r="F30" s="62" t="s">
        <v>33</v>
      </c>
      <c r="K30" s="32" t="s">
        <v>34</v>
      </c>
      <c r="N30" s="17"/>
      <c r="O30" s="62"/>
      <c r="Q30" s="68" t="s">
        <v>140</v>
      </c>
    </row>
    <row r="31" spans="1:20" s="63" customFormat="1">
      <c r="A31" s="32"/>
      <c r="B31" s="17"/>
      <c r="C31" s="17"/>
      <c r="K31" s="32"/>
      <c r="N31" s="17"/>
    </row>
    <row r="32" spans="1:20" s="63" customFormat="1">
      <c r="A32" s="32" t="s">
        <v>35</v>
      </c>
      <c r="B32" s="17"/>
      <c r="C32" s="17"/>
      <c r="F32" s="62" t="s">
        <v>36</v>
      </c>
      <c r="K32" s="32" t="s">
        <v>37</v>
      </c>
      <c r="Q32" s="62" t="s">
        <v>66</v>
      </c>
    </row>
    <row r="33" spans="10:20">
      <c r="Q33" s="62"/>
    </row>
    <row r="34" spans="10:20">
      <c r="J34" s="518"/>
      <c r="K34" s="518"/>
      <c r="L34" s="518"/>
      <c r="M34" s="518"/>
      <c r="N34" s="518"/>
      <c r="O34" s="518"/>
      <c r="P34" s="518"/>
      <c r="Q34" s="518"/>
      <c r="R34" s="518"/>
      <c r="S34" s="518"/>
      <c r="T34" s="518"/>
    </row>
    <row r="35" spans="10:20">
      <c r="J35" s="518"/>
      <c r="K35" s="518"/>
      <c r="L35" s="518"/>
      <c r="M35" s="518"/>
      <c r="N35" s="518"/>
      <c r="O35" s="518"/>
      <c r="P35" s="518"/>
      <c r="Q35" s="518"/>
      <c r="R35" s="518"/>
      <c r="S35" s="518"/>
      <c r="T35" s="518"/>
    </row>
  </sheetData>
  <mergeCells count="33">
    <mergeCell ref="J34:T34"/>
    <mergeCell ref="J35:T35"/>
    <mergeCell ref="A16:A17"/>
    <mergeCell ref="R11:T12"/>
    <mergeCell ref="A7:C7"/>
    <mergeCell ref="B16:D17"/>
    <mergeCell ref="O16:O17"/>
    <mergeCell ref="E11:Q11"/>
    <mergeCell ref="F16:F17"/>
    <mergeCell ref="R10:T10"/>
    <mergeCell ref="E7:Q7"/>
    <mergeCell ref="A9:C9"/>
    <mergeCell ref="E8:Q8"/>
    <mergeCell ref="E9:Q9"/>
    <mergeCell ref="E10:Q10"/>
    <mergeCell ref="R9:T9"/>
    <mergeCell ref="R16:T17"/>
    <mergeCell ref="I16:I17"/>
    <mergeCell ref="E12:P12"/>
    <mergeCell ref="G16:G17"/>
    <mergeCell ref="H16:H17"/>
    <mergeCell ref="Q16:Q17"/>
    <mergeCell ref="P16:P17"/>
    <mergeCell ref="N16:N17"/>
    <mergeCell ref="J16:J17"/>
    <mergeCell ref="K16:K17"/>
    <mergeCell ref="L16:M16"/>
    <mergeCell ref="E16:E17"/>
    <mergeCell ref="A1:T1"/>
    <mergeCell ref="A2:T2"/>
    <mergeCell ref="A3:T3"/>
    <mergeCell ref="A4:T4"/>
    <mergeCell ref="A5:T5"/>
  </mergeCells>
  <pageMargins left="0.19685039370078738" right="0.19685039370078738" top="0.39370078740157477" bottom="0.19685039370078738" header="0" footer="0"/>
  <pageSetup paperSize="9" scale="71" orientation="landscape"/>
  <drawing r:id="rId1"/>
</worksheet>
</file>

<file path=xl/worksheets/sheet2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V38"/>
  <sheetViews>
    <sheetView topLeftCell="A10" zoomScale="85" workbookViewId="0">
      <selection activeCell="R23" sqref="R23"/>
    </sheetView>
  </sheetViews>
  <sheetFormatPr defaultColWidth="9" defaultRowHeight="15"/>
  <cols>
    <col min="1" max="1" width="6.7109375" style="17" customWidth="1"/>
    <col min="2" max="2" width="9.140625" style="17" customWidth="1"/>
    <col min="3" max="3" width="8.42578125" style="17" customWidth="1"/>
    <col min="4" max="4" width="7.7109375" style="17" customWidth="1"/>
    <col min="5" max="5" width="9.42578125" style="17" customWidth="1"/>
    <col min="6" max="6" width="7.42578125" style="17" customWidth="1"/>
    <col min="7" max="7" width="23.7109375" style="17" customWidth="1"/>
    <col min="8" max="8" width="21.28515625" style="17" customWidth="1"/>
    <col min="9" max="9" width="8.140625" style="17" customWidth="1"/>
    <col min="10" max="10" width="6.85546875" style="17" customWidth="1"/>
    <col min="11" max="11" width="6.5703125" style="17" customWidth="1"/>
    <col min="12" max="12" width="6.7109375" style="17" customWidth="1"/>
    <col min="13" max="13" width="7.7109375" style="17" customWidth="1"/>
    <col min="14" max="14" width="6.42578125" style="17" customWidth="1"/>
    <col min="15" max="15" width="7.42578125" style="17" customWidth="1"/>
    <col min="16" max="16" width="8.5703125" style="17" customWidth="1"/>
    <col min="17" max="17" width="8" style="17" customWidth="1"/>
    <col min="18" max="18" width="12.7109375" style="17" customWidth="1"/>
    <col min="19" max="20" width="12.42578125" style="17" customWidth="1"/>
    <col min="21" max="256" width="9.140625" style="17" customWidth="1"/>
  </cols>
  <sheetData>
    <row r="1" spans="1:20" ht="15.75">
      <c r="A1" s="507" t="s">
        <v>0</v>
      </c>
      <c r="B1" s="507"/>
      <c r="C1" s="507"/>
      <c r="D1" s="507"/>
      <c r="E1" s="507"/>
      <c r="F1" s="507"/>
      <c r="G1" s="507"/>
      <c r="H1" s="507"/>
      <c r="I1" s="507"/>
      <c r="J1" s="507"/>
      <c r="K1" s="507"/>
      <c r="L1" s="507"/>
      <c r="M1" s="507"/>
      <c r="N1" s="507"/>
      <c r="O1" s="507"/>
      <c r="P1" s="507"/>
      <c r="Q1" s="507"/>
      <c r="R1" s="507"/>
      <c r="S1" s="507"/>
      <c r="T1" s="507"/>
    </row>
    <row r="2" spans="1:20" ht="15.75">
      <c r="A2" s="507" t="s">
        <v>1</v>
      </c>
      <c r="B2" s="507"/>
      <c r="C2" s="507"/>
      <c r="D2" s="507"/>
      <c r="E2" s="507"/>
      <c r="F2" s="507"/>
      <c r="G2" s="507"/>
      <c r="H2" s="507"/>
      <c r="I2" s="507"/>
      <c r="J2" s="507"/>
      <c r="K2" s="507"/>
      <c r="L2" s="507"/>
      <c r="M2" s="507"/>
      <c r="N2" s="507"/>
      <c r="O2" s="507"/>
      <c r="P2" s="507"/>
      <c r="Q2" s="507"/>
      <c r="R2" s="507"/>
      <c r="S2" s="507"/>
      <c r="T2" s="507"/>
    </row>
    <row r="3" spans="1:20" ht="15.75">
      <c r="A3" s="507" t="s">
        <v>2</v>
      </c>
      <c r="B3" s="507"/>
      <c r="C3" s="507"/>
      <c r="D3" s="507"/>
      <c r="E3" s="507"/>
      <c r="F3" s="507"/>
      <c r="G3" s="507"/>
      <c r="H3" s="507"/>
      <c r="I3" s="507"/>
      <c r="J3" s="507"/>
      <c r="K3" s="507"/>
      <c r="L3" s="507"/>
      <c r="M3" s="507"/>
      <c r="N3" s="507"/>
      <c r="O3" s="507"/>
      <c r="P3" s="507"/>
      <c r="Q3" s="507"/>
      <c r="R3" s="507"/>
      <c r="S3" s="507"/>
      <c r="T3" s="507"/>
    </row>
    <row r="4" spans="1:20" ht="15.75">
      <c r="A4" s="507" t="s">
        <v>3</v>
      </c>
      <c r="B4" s="507"/>
      <c r="C4" s="507"/>
      <c r="D4" s="507"/>
      <c r="E4" s="507"/>
      <c r="F4" s="507"/>
      <c r="G4" s="507"/>
      <c r="H4" s="507"/>
      <c r="I4" s="507"/>
      <c r="J4" s="507"/>
      <c r="K4" s="507"/>
      <c r="L4" s="507"/>
      <c r="M4" s="507"/>
      <c r="N4" s="507"/>
      <c r="O4" s="507"/>
      <c r="P4" s="507"/>
      <c r="Q4" s="507"/>
      <c r="R4" s="507"/>
      <c r="S4" s="507"/>
      <c r="T4" s="507"/>
    </row>
    <row r="5" spans="1:20" ht="15.75">
      <c r="A5" s="507"/>
      <c r="B5" s="507"/>
      <c r="C5" s="507"/>
      <c r="D5" s="507"/>
      <c r="E5" s="507"/>
      <c r="F5" s="507"/>
      <c r="G5" s="507"/>
      <c r="H5" s="507"/>
      <c r="I5" s="507"/>
      <c r="J5" s="507"/>
      <c r="K5" s="507"/>
      <c r="L5" s="507"/>
      <c r="M5" s="507"/>
      <c r="N5" s="507"/>
      <c r="O5" s="507"/>
      <c r="P5" s="507"/>
      <c r="Q5" s="507"/>
      <c r="R5" s="507"/>
      <c r="S5" s="507"/>
      <c r="T5" s="507"/>
    </row>
    <row r="6" spans="1:20" ht="9" customHeight="1"/>
    <row r="7" spans="1:20" ht="15.75">
      <c r="A7" s="462" t="s">
        <v>6</v>
      </c>
      <c r="B7" s="462"/>
      <c r="C7" s="462"/>
      <c r="D7" s="216"/>
      <c r="E7" s="465" t="s">
        <v>9</v>
      </c>
      <c r="F7" s="465"/>
      <c r="G7" s="465"/>
      <c r="H7" s="465"/>
      <c r="I7" s="465"/>
      <c r="J7" s="465"/>
      <c r="K7" s="465"/>
      <c r="L7" s="465"/>
      <c r="M7" s="465"/>
      <c r="N7" s="465"/>
      <c r="O7" s="465"/>
      <c r="P7" s="465"/>
      <c r="Q7" s="465"/>
      <c r="R7" s="216"/>
      <c r="S7" s="216"/>
      <c r="T7" s="216"/>
    </row>
    <row r="8" spans="1:20" ht="15.75">
      <c r="A8" s="217" t="s">
        <v>7</v>
      </c>
      <c r="B8" s="217"/>
      <c r="C8" s="217"/>
      <c r="D8" s="216"/>
      <c r="E8" s="512" t="s">
        <v>4</v>
      </c>
      <c r="F8" s="512"/>
      <c r="G8" s="512"/>
      <c r="H8" s="512"/>
      <c r="I8" s="512"/>
      <c r="J8" s="512"/>
      <c r="K8" s="512"/>
      <c r="L8" s="512"/>
      <c r="M8" s="512"/>
      <c r="N8" s="512"/>
      <c r="O8" s="512"/>
      <c r="P8" s="512"/>
      <c r="Q8" s="512"/>
      <c r="R8" s="216"/>
      <c r="S8" s="216"/>
      <c r="T8" s="216"/>
    </row>
    <row r="9" spans="1:20" ht="15.75">
      <c r="A9" s="514" t="s">
        <v>10</v>
      </c>
      <c r="B9" s="515"/>
      <c r="C9" s="516"/>
      <c r="D9" s="218"/>
      <c r="E9" s="512" t="s">
        <v>5</v>
      </c>
      <c r="F9" s="512"/>
      <c r="G9" s="512"/>
      <c r="H9" s="512"/>
      <c r="I9" s="512"/>
      <c r="J9" s="512"/>
      <c r="K9" s="512"/>
      <c r="L9" s="512"/>
      <c r="M9" s="512"/>
      <c r="N9" s="512"/>
      <c r="O9" s="512"/>
      <c r="P9" s="512"/>
      <c r="Q9" s="512"/>
      <c r="R9" s="472" t="s">
        <v>11</v>
      </c>
      <c r="S9" s="472"/>
      <c r="T9" s="472"/>
    </row>
    <row r="10" spans="1:20" ht="15.75">
      <c r="A10" s="219" t="s">
        <v>28</v>
      </c>
      <c r="B10" s="219" t="s">
        <v>60</v>
      </c>
      <c r="C10" s="219" t="s">
        <v>61</v>
      </c>
      <c r="D10" s="59"/>
      <c r="E10" s="512" t="s">
        <v>62</v>
      </c>
      <c r="F10" s="512"/>
      <c r="G10" s="512"/>
      <c r="H10" s="512"/>
      <c r="I10" s="512"/>
      <c r="J10" s="512"/>
      <c r="K10" s="512"/>
      <c r="L10" s="512"/>
      <c r="M10" s="512"/>
      <c r="N10" s="512"/>
      <c r="O10" s="512"/>
      <c r="P10" s="512"/>
      <c r="Q10" s="512"/>
      <c r="R10" s="472" t="s">
        <v>13</v>
      </c>
      <c r="S10" s="472"/>
      <c r="T10" s="472"/>
    </row>
    <row r="11" spans="1:20" ht="15" customHeight="1">
      <c r="A11" s="220">
        <v>166</v>
      </c>
      <c r="B11" s="221">
        <v>210</v>
      </c>
      <c r="C11" s="221">
        <v>251.5</v>
      </c>
      <c r="D11" s="222"/>
      <c r="E11" s="512" t="s">
        <v>43</v>
      </c>
      <c r="F11" s="512"/>
      <c r="G11" s="512"/>
      <c r="H11" s="512"/>
      <c r="I11" s="512"/>
      <c r="J11" s="512"/>
      <c r="K11" s="512"/>
      <c r="L11" s="512"/>
      <c r="M11" s="512"/>
      <c r="N11" s="512"/>
      <c r="O11" s="512"/>
      <c r="P11" s="512"/>
      <c r="Q11" s="517"/>
      <c r="R11" s="473" t="s">
        <v>15</v>
      </c>
      <c r="S11" s="473"/>
      <c r="T11" s="473"/>
    </row>
    <row r="12" spans="1:20" ht="15.75">
      <c r="A12" s="35"/>
      <c r="B12" s="36"/>
      <c r="C12" s="37"/>
      <c r="D12" s="223"/>
      <c r="E12" s="512"/>
      <c r="F12" s="512"/>
      <c r="G12" s="512"/>
      <c r="H12" s="512"/>
      <c r="I12" s="512"/>
      <c r="J12" s="512"/>
      <c r="K12" s="512"/>
      <c r="L12" s="512"/>
      <c r="M12" s="512"/>
      <c r="N12" s="512"/>
      <c r="O12" s="512"/>
      <c r="P12" s="512"/>
      <c r="Q12" s="223"/>
      <c r="R12" s="473"/>
      <c r="S12" s="473"/>
      <c r="T12" s="473"/>
    </row>
    <row r="13" spans="1:20">
      <c r="A13" s="38" t="s">
        <v>16</v>
      </c>
      <c r="B13" s="39"/>
      <c r="C13" s="40"/>
      <c r="D13" s="71">
        <v>48</v>
      </c>
      <c r="E13" s="18"/>
      <c r="F13" s="11"/>
      <c r="G13" s="11"/>
      <c r="H13" s="11"/>
      <c r="I13" s="11"/>
      <c r="J13" s="11"/>
      <c r="K13" s="11"/>
      <c r="L13" s="18"/>
      <c r="M13" s="11"/>
      <c r="N13" s="11"/>
      <c r="O13" s="11"/>
      <c r="P13" s="11"/>
      <c r="Q13" s="223"/>
      <c r="R13" s="42" t="s">
        <v>17</v>
      </c>
      <c r="S13" s="42" t="s">
        <v>18</v>
      </c>
      <c r="T13" s="42" t="s">
        <v>19</v>
      </c>
    </row>
    <row r="14" spans="1:20">
      <c r="A14" s="43" t="s">
        <v>20</v>
      </c>
      <c r="B14" s="39"/>
      <c r="C14" s="40"/>
      <c r="D14" s="55">
        <v>326</v>
      </c>
      <c r="E14" s="18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223"/>
      <c r="R14" s="42">
        <v>234</v>
      </c>
      <c r="S14" s="42">
        <v>178</v>
      </c>
      <c r="T14" s="42">
        <v>117</v>
      </c>
    </row>
    <row r="15" spans="1:20">
      <c r="A15" s="18"/>
      <c r="B15" s="18"/>
      <c r="C15" s="18"/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</row>
    <row r="16" spans="1:20" s="18" customFormat="1" ht="11.25" customHeight="1">
      <c r="A16" s="508" t="s">
        <v>21</v>
      </c>
      <c r="B16" s="508" t="s">
        <v>53</v>
      </c>
      <c r="C16" s="508"/>
      <c r="D16" s="508"/>
      <c r="E16" s="508" t="s">
        <v>23</v>
      </c>
      <c r="F16" s="508" t="s">
        <v>54</v>
      </c>
      <c r="G16" s="508" t="s">
        <v>25</v>
      </c>
      <c r="H16" s="508" t="s">
        <v>26</v>
      </c>
      <c r="I16" s="508" t="s">
        <v>27</v>
      </c>
      <c r="J16" s="508" t="s">
        <v>28</v>
      </c>
      <c r="K16" s="508" t="s">
        <v>21</v>
      </c>
      <c r="L16" s="513" t="s">
        <v>60</v>
      </c>
      <c r="M16" s="513"/>
      <c r="N16" s="508" t="s">
        <v>21</v>
      </c>
      <c r="O16" s="508" t="s">
        <v>63</v>
      </c>
      <c r="P16" s="478" t="s">
        <v>29</v>
      </c>
      <c r="Q16" s="477" t="s">
        <v>30</v>
      </c>
      <c r="R16" s="508" t="s">
        <v>64</v>
      </c>
      <c r="S16" s="509"/>
      <c r="T16" s="508"/>
    </row>
    <row r="17" spans="1:20" s="18" customFormat="1" ht="12.75">
      <c r="A17" s="510"/>
      <c r="B17" s="510"/>
      <c r="C17" s="510"/>
      <c r="D17" s="510"/>
      <c r="E17" s="510"/>
      <c r="F17" s="510"/>
      <c r="G17" s="510"/>
      <c r="H17" s="510"/>
      <c r="I17" s="510"/>
      <c r="J17" s="510"/>
      <c r="K17" s="510"/>
      <c r="L17" s="224" t="s">
        <v>61</v>
      </c>
      <c r="M17" s="224" t="s">
        <v>65</v>
      </c>
      <c r="N17" s="510"/>
      <c r="O17" s="510"/>
      <c r="P17" s="478"/>
      <c r="Q17" s="477"/>
      <c r="R17" s="510"/>
      <c r="S17" s="511"/>
      <c r="T17" s="510"/>
    </row>
    <row r="18" spans="1:20">
      <c r="A18" s="45">
        <v>1</v>
      </c>
      <c r="B18" s="225" t="s">
        <v>523</v>
      </c>
      <c r="C18" s="226"/>
      <c r="D18" s="227"/>
      <c r="E18" s="228">
        <v>1999</v>
      </c>
      <c r="F18" s="229" t="s">
        <v>17</v>
      </c>
      <c r="G18" s="229" t="s">
        <v>157</v>
      </c>
      <c r="H18" s="230"/>
      <c r="I18" s="236">
        <v>85</v>
      </c>
      <c r="J18" s="51">
        <v>153</v>
      </c>
      <c r="K18" s="51">
        <v>1</v>
      </c>
      <c r="L18" s="51">
        <v>192</v>
      </c>
      <c r="M18" s="51">
        <f t="shared" ref="M18:M30" si="0">L18/2</f>
        <v>96</v>
      </c>
      <c r="N18" s="51">
        <v>3</v>
      </c>
      <c r="O18" s="51">
        <f t="shared" ref="O18:O30" si="1">M18+J18</f>
        <v>249</v>
      </c>
      <c r="P18" s="229" t="s">
        <v>17</v>
      </c>
      <c r="Q18" s="51">
        <v>20</v>
      </c>
      <c r="R18" s="232" t="s">
        <v>524</v>
      </c>
      <c r="S18" s="233"/>
      <c r="T18" s="234"/>
    </row>
    <row r="19" spans="1:20">
      <c r="A19" s="45">
        <v>2</v>
      </c>
      <c r="B19" s="225" t="s">
        <v>529</v>
      </c>
      <c r="C19" s="226"/>
      <c r="D19" s="227"/>
      <c r="E19" s="228">
        <v>1998</v>
      </c>
      <c r="F19" s="229" t="s">
        <v>17</v>
      </c>
      <c r="G19" s="229" t="s">
        <v>280</v>
      </c>
      <c r="H19" s="230" t="s">
        <v>305</v>
      </c>
      <c r="I19" s="236">
        <v>81.099999999999994</v>
      </c>
      <c r="J19" s="51">
        <v>135</v>
      </c>
      <c r="K19" s="51">
        <v>3</v>
      </c>
      <c r="L19" s="51">
        <v>202</v>
      </c>
      <c r="M19" s="51">
        <f t="shared" si="0"/>
        <v>101</v>
      </c>
      <c r="N19" s="51">
        <v>1</v>
      </c>
      <c r="O19" s="51">
        <f t="shared" si="1"/>
        <v>236</v>
      </c>
      <c r="P19" s="229" t="s">
        <v>17</v>
      </c>
      <c r="Q19" s="51">
        <v>18</v>
      </c>
      <c r="R19" s="247" t="s">
        <v>699</v>
      </c>
      <c r="S19" s="233"/>
      <c r="T19" s="234"/>
    </row>
    <row r="20" spans="1:20">
      <c r="A20" s="45">
        <v>3</v>
      </c>
      <c r="B20" s="225" t="s">
        <v>525</v>
      </c>
      <c r="C20" s="226"/>
      <c r="D20" s="227"/>
      <c r="E20" s="228">
        <v>2001</v>
      </c>
      <c r="F20" s="229" t="s">
        <v>18</v>
      </c>
      <c r="G20" s="229" t="s">
        <v>76</v>
      </c>
      <c r="H20" s="235" t="s">
        <v>203</v>
      </c>
      <c r="I20" s="189">
        <v>84.15</v>
      </c>
      <c r="J20" s="51">
        <v>149</v>
      </c>
      <c r="K20" s="51">
        <v>2</v>
      </c>
      <c r="L20" s="51">
        <v>156</v>
      </c>
      <c r="M20" s="51">
        <f t="shared" si="0"/>
        <v>78</v>
      </c>
      <c r="N20" s="51">
        <v>8</v>
      </c>
      <c r="O20" s="51">
        <f t="shared" si="1"/>
        <v>227</v>
      </c>
      <c r="P20" s="51" t="s">
        <v>18</v>
      </c>
      <c r="Q20" s="51">
        <v>16</v>
      </c>
      <c r="R20" s="232" t="s">
        <v>526</v>
      </c>
      <c r="S20" s="233"/>
      <c r="T20" s="234"/>
    </row>
    <row r="21" spans="1:20">
      <c r="A21" s="45">
        <v>4</v>
      </c>
      <c r="B21" s="225" t="s">
        <v>527</v>
      </c>
      <c r="C21" s="226"/>
      <c r="D21" s="227"/>
      <c r="E21" s="228">
        <v>1996</v>
      </c>
      <c r="F21" s="229" t="s">
        <v>18</v>
      </c>
      <c r="G21" s="229" t="s">
        <v>296</v>
      </c>
      <c r="H21" s="230"/>
      <c r="I21" s="236">
        <v>82.05</v>
      </c>
      <c r="J21" s="51">
        <v>135</v>
      </c>
      <c r="K21" s="51">
        <v>4</v>
      </c>
      <c r="L21" s="51">
        <v>170</v>
      </c>
      <c r="M21" s="51">
        <f t="shared" si="0"/>
        <v>85</v>
      </c>
      <c r="N21" s="51">
        <v>5</v>
      </c>
      <c r="O21" s="51">
        <f t="shared" si="1"/>
        <v>220</v>
      </c>
      <c r="P21" s="51" t="s">
        <v>18</v>
      </c>
      <c r="Q21" s="51">
        <v>15</v>
      </c>
      <c r="R21" s="232" t="s">
        <v>528</v>
      </c>
      <c r="S21" s="233"/>
      <c r="T21" s="234"/>
    </row>
    <row r="22" spans="1:20">
      <c r="A22" s="45">
        <v>5</v>
      </c>
      <c r="B22" s="225" t="s">
        <v>530</v>
      </c>
      <c r="C22" s="226"/>
      <c r="D22" s="227"/>
      <c r="E22" s="228">
        <v>1974</v>
      </c>
      <c r="F22" s="229" t="s">
        <v>18</v>
      </c>
      <c r="G22" s="229" t="s">
        <v>85</v>
      </c>
      <c r="H22" s="230"/>
      <c r="I22" s="236">
        <v>83.15</v>
      </c>
      <c r="J22" s="51">
        <v>104</v>
      </c>
      <c r="K22" s="51">
        <v>7</v>
      </c>
      <c r="L22" s="51">
        <v>175</v>
      </c>
      <c r="M22" s="51">
        <f t="shared" si="0"/>
        <v>87.5</v>
      </c>
      <c r="N22" s="51">
        <v>4</v>
      </c>
      <c r="O22" s="51">
        <f t="shared" si="1"/>
        <v>191.5</v>
      </c>
      <c r="P22" s="51" t="s">
        <v>18</v>
      </c>
      <c r="Q22" s="51">
        <v>14</v>
      </c>
      <c r="R22" s="232" t="s">
        <v>222</v>
      </c>
      <c r="S22" s="233"/>
      <c r="T22" s="234"/>
    </row>
    <row r="23" spans="1:20">
      <c r="A23" s="45">
        <v>6</v>
      </c>
      <c r="B23" s="225" t="s">
        <v>532</v>
      </c>
      <c r="C23" s="226"/>
      <c r="D23" s="227"/>
      <c r="E23" s="228">
        <v>1987</v>
      </c>
      <c r="F23" s="229" t="s">
        <v>18</v>
      </c>
      <c r="G23" s="229" t="s">
        <v>81</v>
      </c>
      <c r="H23" s="230" t="s">
        <v>533</v>
      </c>
      <c r="I23" s="236">
        <v>84.7</v>
      </c>
      <c r="J23" s="51">
        <v>108</v>
      </c>
      <c r="K23" s="51">
        <v>6</v>
      </c>
      <c r="L23" s="51">
        <v>151</v>
      </c>
      <c r="M23" s="51">
        <f t="shared" si="0"/>
        <v>75.5</v>
      </c>
      <c r="N23" s="51">
        <v>9</v>
      </c>
      <c r="O23" s="51">
        <f t="shared" si="1"/>
        <v>183.5</v>
      </c>
      <c r="P23" s="51" t="s">
        <v>18</v>
      </c>
      <c r="Q23" s="51">
        <v>13</v>
      </c>
      <c r="R23" s="232" t="s">
        <v>534</v>
      </c>
      <c r="S23" s="233"/>
      <c r="T23" s="234"/>
    </row>
    <row r="24" spans="1:20">
      <c r="A24" s="45">
        <v>7</v>
      </c>
      <c r="B24" s="225" t="s">
        <v>531</v>
      </c>
      <c r="C24" s="226"/>
      <c r="D24" s="227"/>
      <c r="E24" s="228">
        <v>2000</v>
      </c>
      <c r="F24" s="229" t="s">
        <v>18</v>
      </c>
      <c r="G24" s="229" t="s">
        <v>76</v>
      </c>
      <c r="H24" s="235" t="s">
        <v>203</v>
      </c>
      <c r="I24" s="236">
        <v>83.95</v>
      </c>
      <c r="J24" s="51">
        <v>95</v>
      </c>
      <c r="K24" s="51">
        <v>9</v>
      </c>
      <c r="L24" s="51">
        <v>170</v>
      </c>
      <c r="M24" s="51">
        <f t="shared" si="0"/>
        <v>85</v>
      </c>
      <c r="N24" s="51">
        <v>6</v>
      </c>
      <c r="O24" s="51">
        <f t="shared" si="1"/>
        <v>180</v>
      </c>
      <c r="P24" s="51" t="s">
        <v>18</v>
      </c>
      <c r="Q24" s="51">
        <v>12</v>
      </c>
      <c r="R24" s="232" t="s">
        <v>526</v>
      </c>
      <c r="S24" s="233"/>
      <c r="T24" s="234"/>
    </row>
    <row r="25" spans="1:20">
      <c r="A25" s="45">
        <v>8</v>
      </c>
      <c r="B25" s="225" t="s">
        <v>535</v>
      </c>
      <c r="C25" s="226"/>
      <c r="D25" s="227"/>
      <c r="E25" s="228">
        <v>2005</v>
      </c>
      <c r="F25" s="229" t="s">
        <v>19</v>
      </c>
      <c r="G25" s="229" t="s">
        <v>157</v>
      </c>
      <c r="H25" s="230"/>
      <c r="I25" s="236">
        <v>82.55</v>
      </c>
      <c r="J25" s="51">
        <v>116</v>
      </c>
      <c r="K25" s="51">
        <v>5</v>
      </c>
      <c r="L25" s="51">
        <v>110</v>
      </c>
      <c r="M25" s="51">
        <f t="shared" si="0"/>
        <v>55</v>
      </c>
      <c r="N25" s="51">
        <v>13</v>
      </c>
      <c r="O25" s="51">
        <f t="shared" si="1"/>
        <v>171</v>
      </c>
      <c r="P25" s="51" t="s">
        <v>19</v>
      </c>
      <c r="Q25" s="51">
        <v>11</v>
      </c>
      <c r="R25" s="232" t="s">
        <v>536</v>
      </c>
      <c r="S25" s="233"/>
      <c r="T25" s="234"/>
    </row>
    <row r="26" spans="1:20">
      <c r="A26" s="45">
        <v>9</v>
      </c>
      <c r="B26" s="225" t="s">
        <v>260</v>
      </c>
      <c r="C26" s="226"/>
      <c r="D26" s="227"/>
      <c r="E26" s="228">
        <v>2002</v>
      </c>
      <c r="F26" s="229" t="s">
        <v>18</v>
      </c>
      <c r="G26" s="229" t="s">
        <v>152</v>
      </c>
      <c r="H26" s="230"/>
      <c r="I26" s="236">
        <v>84.9</v>
      </c>
      <c r="J26" s="51">
        <v>86</v>
      </c>
      <c r="K26" s="51">
        <v>11</v>
      </c>
      <c r="L26" s="51">
        <v>161</v>
      </c>
      <c r="M26" s="51">
        <f t="shared" si="0"/>
        <v>80.5</v>
      </c>
      <c r="N26" s="51">
        <v>7</v>
      </c>
      <c r="O26" s="51">
        <f t="shared" si="1"/>
        <v>166.5</v>
      </c>
      <c r="P26" s="51" t="s">
        <v>19</v>
      </c>
      <c r="Q26" s="51">
        <v>10</v>
      </c>
      <c r="R26" s="232" t="s">
        <v>261</v>
      </c>
      <c r="S26" s="233"/>
      <c r="T26" s="234"/>
    </row>
    <row r="27" spans="1:20">
      <c r="A27" s="45">
        <v>10</v>
      </c>
      <c r="B27" s="225" t="s">
        <v>267</v>
      </c>
      <c r="C27" s="226"/>
      <c r="D27" s="227"/>
      <c r="E27" s="228">
        <v>2000</v>
      </c>
      <c r="F27" s="229" t="s">
        <v>19</v>
      </c>
      <c r="G27" s="229" t="s">
        <v>85</v>
      </c>
      <c r="H27" s="230"/>
      <c r="I27" s="236">
        <v>84.2</v>
      </c>
      <c r="J27" s="51">
        <v>97</v>
      </c>
      <c r="K27" s="51">
        <v>8</v>
      </c>
      <c r="L27" s="51">
        <v>120</v>
      </c>
      <c r="M27" s="51">
        <f t="shared" si="0"/>
        <v>60</v>
      </c>
      <c r="N27" s="51">
        <v>12</v>
      </c>
      <c r="O27" s="51">
        <f t="shared" si="1"/>
        <v>157</v>
      </c>
      <c r="P27" s="51" t="s">
        <v>19</v>
      </c>
      <c r="Q27" s="51">
        <v>9</v>
      </c>
      <c r="R27" s="232" t="s">
        <v>268</v>
      </c>
      <c r="S27" s="233"/>
      <c r="T27" s="234"/>
    </row>
    <row r="28" spans="1:20">
      <c r="A28" s="45">
        <v>11</v>
      </c>
      <c r="B28" s="225" t="s">
        <v>262</v>
      </c>
      <c r="C28" s="226"/>
      <c r="D28" s="227"/>
      <c r="E28" s="228">
        <v>1995</v>
      </c>
      <c r="F28" s="229" t="s">
        <v>17</v>
      </c>
      <c r="G28" s="229" t="s">
        <v>85</v>
      </c>
      <c r="H28" s="230" t="s">
        <v>172</v>
      </c>
      <c r="I28" s="236">
        <v>84.9</v>
      </c>
      <c r="J28" s="51">
        <v>55</v>
      </c>
      <c r="K28" s="51">
        <v>13</v>
      </c>
      <c r="L28" s="51">
        <v>202</v>
      </c>
      <c r="M28" s="51">
        <f t="shared" si="0"/>
        <v>101</v>
      </c>
      <c r="N28" s="51">
        <v>2</v>
      </c>
      <c r="O28" s="51">
        <f t="shared" si="1"/>
        <v>156</v>
      </c>
      <c r="P28" s="51" t="s">
        <v>19</v>
      </c>
      <c r="Q28" s="51">
        <v>8</v>
      </c>
      <c r="R28" s="232" t="s">
        <v>263</v>
      </c>
      <c r="S28" s="233"/>
      <c r="T28" s="234"/>
    </row>
    <row r="29" spans="1:20">
      <c r="A29" s="45">
        <v>12</v>
      </c>
      <c r="B29" s="225" t="s">
        <v>273</v>
      </c>
      <c r="C29" s="226"/>
      <c r="D29" s="227"/>
      <c r="E29" s="228">
        <v>1989</v>
      </c>
      <c r="F29" s="229" t="s">
        <v>18</v>
      </c>
      <c r="G29" s="229" t="s">
        <v>121</v>
      </c>
      <c r="H29" s="230"/>
      <c r="I29" s="236">
        <v>84.7</v>
      </c>
      <c r="J29" s="51">
        <v>86</v>
      </c>
      <c r="K29" s="51">
        <v>10</v>
      </c>
      <c r="L29" s="51">
        <v>127</v>
      </c>
      <c r="M29" s="51">
        <f t="shared" si="0"/>
        <v>63.5</v>
      </c>
      <c r="N29" s="51">
        <v>11</v>
      </c>
      <c r="O29" s="51">
        <f t="shared" si="1"/>
        <v>149.5</v>
      </c>
      <c r="P29" s="51" t="s">
        <v>19</v>
      </c>
      <c r="Q29" s="51">
        <v>7</v>
      </c>
      <c r="R29" s="232" t="s">
        <v>222</v>
      </c>
      <c r="S29" s="233"/>
      <c r="T29" s="234"/>
    </row>
    <row r="30" spans="1:20">
      <c r="A30" s="45">
        <v>13</v>
      </c>
      <c r="B30" s="225" t="s">
        <v>271</v>
      </c>
      <c r="C30" s="226"/>
      <c r="D30" s="227"/>
      <c r="E30" s="228">
        <v>1985</v>
      </c>
      <c r="F30" s="229" t="s">
        <v>19</v>
      </c>
      <c r="G30" s="229" t="s">
        <v>150</v>
      </c>
      <c r="H30" s="230"/>
      <c r="I30" s="236">
        <v>80.5</v>
      </c>
      <c r="J30" s="51">
        <v>59</v>
      </c>
      <c r="K30" s="51">
        <v>12</v>
      </c>
      <c r="L30" s="51">
        <v>133</v>
      </c>
      <c r="M30" s="51">
        <f t="shared" si="0"/>
        <v>66.5</v>
      </c>
      <c r="N30" s="51">
        <v>10</v>
      </c>
      <c r="O30" s="51">
        <f t="shared" si="1"/>
        <v>125.5</v>
      </c>
      <c r="P30" s="51" t="s">
        <v>19</v>
      </c>
      <c r="Q30" s="51">
        <v>6</v>
      </c>
      <c r="R30" s="238" t="s">
        <v>272</v>
      </c>
      <c r="S30" s="239"/>
      <c r="T30" s="240"/>
    </row>
    <row r="31" spans="1:20">
      <c r="A31" s="18"/>
      <c r="B31" s="18"/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</row>
    <row r="32" spans="1:20" s="18" customFormat="1" ht="12.75"/>
    <row r="33" spans="1:20" s="63" customFormat="1">
      <c r="A33" s="32" t="s">
        <v>32</v>
      </c>
      <c r="B33" s="17"/>
      <c r="C33" s="17"/>
      <c r="F33" s="62" t="s">
        <v>33</v>
      </c>
      <c r="K33" s="32" t="s">
        <v>34</v>
      </c>
      <c r="N33" s="17"/>
      <c r="O33" s="62"/>
      <c r="Q33" s="68" t="s">
        <v>140</v>
      </c>
    </row>
    <row r="34" spans="1:20" s="63" customFormat="1">
      <c r="A34" s="32"/>
      <c r="B34" s="17"/>
      <c r="C34" s="17"/>
      <c r="K34" s="32"/>
      <c r="N34" s="17"/>
    </row>
    <row r="35" spans="1:20" s="63" customFormat="1">
      <c r="A35" s="32" t="s">
        <v>35</v>
      </c>
      <c r="B35" s="17"/>
      <c r="C35" s="17"/>
      <c r="F35" s="62" t="s">
        <v>36</v>
      </c>
      <c r="K35" s="32" t="s">
        <v>37</v>
      </c>
      <c r="Q35" s="62" t="s">
        <v>66</v>
      </c>
    </row>
    <row r="36" spans="1:20">
      <c r="Q36" s="62"/>
    </row>
    <row r="37" spans="1:20">
      <c r="J37" s="518"/>
      <c r="K37" s="518"/>
      <c r="L37" s="518"/>
      <c r="M37" s="518"/>
      <c r="N37" s="518"/>
      <c r="O37" s="518"/>
      <c r="P37" s="518"/>
      <c r="Q37" s="518"/>
      <c r="R37" s="518"/>
      <c r="S37" s="518"/>
      <c r="T37" s="518"/>
    </row>
    <row r="38" spans="1:20">
      <c r="J38" s="518"/>
      <c r="K38" s="518"/>
      <c r="L38" s="518"/>
      <c r="M38" s="518"/>
      <c r="N38" s="518"/>
      <c r="O38" s="518"/>
      <c r="P38" s="518"/>
      <c r="Q38" s="518"/>
      <c r="R38" s="518"/>
      <c r="S38" s="518"/>
      <c r="T38" s="518"/>
    </row>
  </sheetData>
  <mergeCells count="33">
    <mergeCell ref="J37:T37"/>
    <mergeCell ref="J38:T38"/>
    <mergeCell ref="A16:A17"/>
    <mergeCell ref="R11:T12"/>
    <mergeCell ref="A7:C7"/>
    <mergeCell ref="B16:D17"/>
    <mergeCell ref="O16:O17"/>
    <mergeCell ref="E11:Q11"/>
    <mergeCell ref="F16:F17"/>
    <mergeCell ref="R10:T10"/>
    <mergeCell ref="E7:Q7"/>
    <mergeCell ref="A9:C9"/>
    <mergeCell ref="E8:Q8"/>
    <mergeCell ref="E9:Q9"/>
    <mergeCell ref="E10:Q10"/>
    <mergeCell ref="R9:T9"/>
    <mergeCell ref="R16:T17"/>
    <mergeCell ref="I16:I17"/>
    <mergeCell ref="E12:P12"/>
    <mergeCell ref="G16:G17"/>
    <mergeCell ref="H16:H17"/>
    <mergeCell ref="Q16:Q17"/>
    <mergeCell ref="P16:P17"/>
    <mergeCell ref="N16:N17"/>
    <mergeCell ref="J16:J17"/>
    <mergeCell ref="K16:K17"/>
    <mergeCell ref="L16:M16"/>
    <mergeCell ref="E16:E17"/>
    <mergeCell ref="A1:T1"/>
    <mergeCell ref="A2:T2"/>
    <mergeCell ref="A3:T3"/>
    <mergeCell ref="A4:T4"/>
    <mergeCell ref="A5:T5"/>
  </mergeCells>
  <printOptions horizontalCentered="1"/>
  <pageMargins left="0.23622047244094491" right="0.19" top="0.74803149606299213" bottom="0.74803149606299213" header="0.31496062992125984" footer="0.31496062992125984"/>
  <pageSetup paperSize="9" scale="73" orientation="landscape"/>
  <drawing r:id="rId1"/>
</worksheet>
</file>

<file path=xl/worksheets/sheet2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V39"/>
  <sheetViews>
    <sheetView topLeftCell="A4" workbookViewId="0">
      <selection activeCell="H28" sqref="H28"/>
    </sheetView>
  </sheetViews>
  <sheetFormatPr defaultColWidth="9" defaultRowHeight="15"/>
  <cols>
    <col min="1" max="1" width="6.7109375" style="17" customWidth="1"/>
    <col min="2" max="3" width="9.140625" style="17" customWidth="1"/>
    <col min="4" max="4" width="7.28515625" style="17" customWidth="1"/>
    <col min="5" max="5" width="9.42578125" style="17" customWidth="1"/>
    <col min="6" max="6" width="8" style="17" customWidth="1"/>
    <col min="7" max="7" width="25" style="17" customWidth="1"/>
    <col min="8" max="8" width="21.140625" style="17" customWidth="1"/>
    <col min="9" max="9" width="8.140625" style="17" customWidth="1"/>
    <col min="10" max="10" width="6.85546875" style="17" customWidth="1"/>
    <col min="11" max="11" width="6.5703125" style="17" customWidth="1"/>
    <col min="12" max="12" width="6.7109375" style="17" customWidth="1"/>
    <col min="13" max="13" width="7.7109375" style="17" customWidth="1"/>
    <col min="14" max="14" width="6.42578125" style="17" customWidth="1"/>
    <col min="15" max="15" width="7.42578125" style="17" customWidth="1"/>
    <col min="16" max="16" width="8.5703125" style="17" customWidth="1"/>
    <col min="17" max="17" width="8" style="17" customWidth="1"/>
    <col min="18" max="18" width="13" style="17" customWidth="1"/>
    <col min="19" max="19" width="12.140625" style="17" customWidth="1"/>
    <col min="20" max="20" width="13.140625" style="17" customWidth="1"/>
    <col min="21" max="256" width="9.140625" style="17" customWidth="1"/>
  </cols>
  <sheetData>
    <row r="1" spans="1:20" ht="15.75">
      <c r="A1" s="507" t="s">
        <v>0</v>
      </c>
      <c r="B1" s="507"/>
      <c r="C1" s="507"/>
      <c r="D1" s="507"/>
      <c r="E1" s="507"/>
      <c r="F1" s="507"/>
      <c r="G1" s="507"/>
      <c r="H1" s="507"/>
      <c r="I1" s="507"/>
      <c r="J1" s="507"/>
      <c r="K1" s="507"/>
      <c r="L1" s="507"/>
      <c r="M1" s="507"/>
      <c r="N1" s="507"/>
      <c r="O1" s="507"/>
      <c r="P1" s="507"/>
      <c r="Q1" s="507"/>
      <c r="R1" s="507"/>
      <c r="S1" s="507"/>
      <c r="T1" s="507"/>
    </row>
    <row r="2" spans="1:20" ht="15.75">
      <c r="A2" s="507" t="s">
        <v>1</v>
      </c>
      <c r="B2" s="507"/>
      <c r="C2" s="507"/>
      <c r="D2" s="507"/>
      <c r="E2" s="507"/>
      <c r="F2" s="507"/>
      <c r="G2" s="507"/>
      <c r="H2" s="507"/>
      <c r="I2" s="507"/>
      <c r="J2" s="507"/>
      <c r="K2" s="507"/>
      <c r="L2" s="507"/>
      <c r="M2" s="507"/>
      <c r="N2" s="507"/>
      <c r="O2" s="507"/>
      <c r="P2" s="507"/>
      <c r="Q2" s="507"/>
      <c r="R2" s="507"/>
      <c r="S2" s="507"/>
      <c r="T2" s="507"/>
    </row>
    <row r="3" spans="1:20" ht="15.75">
      <c r="A3" s="507" t="s">
        <v>2</v>
      </c>
      <c r="B3" s="507"/>
      <c r="C3" s="507"/>
      <c r="D3" s="507"/>
      <c r="E3" s="507"/>
      <c r="F3" s="507"/>
      <c r="G3" s="507"/>
      <c r="H3" s="507"/>
      <c r="I3" s="507"/>
      <c r="J3" s="507"/>
      <c r="K3" s="507"/>
      <c r="L3" s="507"/>
      <c r="M3" s="507"/>
      <c r="N3" s="507"/>
      <c r="O3" s="507"/>
      <c r="P3" s="507"/>
      <c r="Q3" s="507"/>
      <c r="R3" s="507"/>
      <c r="S3" s="507"/>
      <c r="T3" s="507"/>
    </row>
    <row r="4" spans="1:20" ht="15.75">
      <c r="A4" s="507" t="s">
        <v>3</v>
      </c>
      <c r="B4" s="507"/>
      <c r="C4" s="507"/>
      <c r="D4" s="507"/>
      <c r="E4" s="507"/>
      <c r="F4" s="507"/>
      <c r="G4" s="507"/>
      <c r="H4" s="507"/>
      <c r="I4" s="507"/>
      <c r="J4" s="507"/>
      <c r="K4" s="507"/>
      <c r="L4" s="507"/>
      <c r="M4" s="507"/>
      <c r="N4" s="507"/>
      <c r="O4" s="507"/>
      <c r="P4" s="507"/>
      <c r="Q4" s="507"/>
      <c r="R4" s="507"/>
      <c r="S4" s="507"/>
      <c r="T4" s="507"/>
    </row>
    <row r="5" spans="1:20" ht="15.75">
      <c r="A5" s="507"/>
      <c r="B5" s="507"/>
      <c r="C5" s="507"/>
      <c r="D5" s="507"/>
      <c r="E5" s="507"/>
      <c r="F5" s="507"/>
      <c r="G5" s="507"/>
      <c r="H5" s="507"/>
      <c r="I5" s="507"/>
      <c r="J5" s="507"/>
      <c r="K5" s="507"/>
      <c r="L5" s="507"/>
      <c r="M5" s="507"/>
      <c r="N5" s="507"/>
      <c r="O5" s="507"/>
      <c r="P5" s="507"/>
      <c r="Q5" s="507"/>
      <c r="R5" s="507"/>
      <c r="S5" s="507"/>
      <c r="T5" s="507"/>
    </row>
    <row r="6" spans="1:20" ht="9" customHeight="1"/>
    <row r="7" spans="1:20" ht="15.75">
      <c r="A7" s="462" t="s">
        <v>6</v>
      </c>
      <c r="B7" s="462"/>
      <c r="C7" s="462"/>
      <c r="D7" s="216"/>
      <c r="E7" s="465" t="s">
        <v>9</v>
      </c>
      <c r="F7" s="465"/>
      <c r="G7" s="465"/>
      <c r="H7" s="465"/>
      <c r="I7" s="465"/>
      <c r="J7" s="465"/>
      <c r="K7" s="465"/>
      <c r="L7" s="465"/>
      <c r="M7" s="465"/>
      <c r="N7" s="465"/>
      <c r="O7" s="465"/>
      <c r="P7" s="465"/>
      <c r="Q7" s="465"/>
      <c r="R7" s="216"/>
      <c r="S7" s="216"/>
      <c r="T7" s="216"/>
    </row>
    <row r="8" spans="1:20" ht="15.75">
      <c r="A8" s="217" t="s">
        <v>7</v>
      </c>
      <c r="B8" s="217"/>
      <c r="C8" s="217"/>
      <c r="D8" s="216"/>
      <c r="E8" s="512" t="s">
        <v>4</v>
      </c>
      <c r="F8" s="512"/>
      <c r="G8" s="512"/>
      <c r="H8" s="512"/>
      <c r="I8" s="512"/>
      <c r="J8" s="512"/>
      <c r="K8" s="512"/>
      <c r="L8" s="512"/>
      <c r="M8" s="512"/>
      <c r="N8" s="512"/>
      <c r="O8" s="512"/>
      <c r="P8" s="512"/>
      <c r="Q8" s="512"/>
      <c r="R8" s="216"/>
      <c r="S8" s="216"/>
      <c r="T8" s="216"/>
    </row>
    <row r="9" spans="1:20" ht="15.75">
      <c r="A9" s="514" t="s">
        <v>10</v>
      </c>
      <c r="B9" s="515"/>
      <c r="C9" s="516"/>
      <c r="D9" s="218"/>
      <c r="E9" s="512" t="s">
        <v>5</v>
      </c>
      <c r="F9" s="512"/>
      <c r="G9" s="512"/>
      <c r="H9" s="512"/>
      <c r="I9" s="512"/>
      <c r="J9" s="512"/>
      <c r="K9" s="512"/>
      <c r="L9" s="512"/>
      <c r="M9" s="512"/>
      <c r="N9" s="512"/>
      <c r="O9" s="512"/>
      <c r="P9" s="512"/>
      <c r="Q9" s="512"/>
      <c r="R9" s="472" t="s">
        <v>11</v>
      </c>
      <c r="S9" s="472"/>
      <c r="T9" s="472"/>
    </row>
    <row r="10" spans="1:20" ht="15.75">
      <c r="A10" s="219" t="s">
        <v>28</v>
      </c>
      <c r="B10" s="219" t="s">
        <v>60</v>
      </c>
      <c r="C10" s="219" t="s">
        <v>61</v>
      </c>
      <c r="D10" s="59"/>
      <c r="E10" s="512" t="s">
        <v>62</v>
      </c>
      <c r="F10" s="512"/>
      <c r="G10" s="512"/>
      <c r="H10" s="512"/>
      <c r="I10" s="512"/>
      <c r="J10" s="512"/>
      <c r="K10" s="512"/>
      <c r="L10" s="512"/>
      <c r="M10" s="512"/>
      <c r="N10" s="512"/>
      <c r="O10" s="512"/>
      <c r="P10" s="512"/>
      <c r="Q10" s="512"/>
      <c r="R10" s="472" t="s">
        <v>13</v>
      </c>
      <c r="S10" s="472"/>
      <c r="T10" s="472"/>
    </row>
    <row r="11" spans="1:20" ht="15" customHeight="1">
      <c r="A11" s="220"/>
      <c r="B11" s="221"/>
      <c r="C11" s="221"/>
      <c r="D11" s="222"/>
      <c r="E11" s="512" t="s">
        <v>44</v>
      </c>
      <c r="F11" s="512"/>
      <c r="G11" s="512"/>
      <c r="H11" s="512"/>
      <c r="I11" s="512"/>
      <c r="J11" s="512"/>
      <c r="K11" s="512"/>
      <c r="L11" s="512"/>
      <c r="M11" s="512"/>
      <c r="N11" s="512"/>
      <c r="O11" s="512"/>
      <c r="P11" s="512"/>
      <c r="Q11" s="517"/>
      <c r="R11" s="473" t="s">
        <v>15</v>
      </c>
      <c r="S11" s="473"/>
      <c r="T11" s="473"/>
    </row>
    <row r="12" spans="1:20" ht="15.75">
      <c r="A12" s="35"/>
      <c r="B12" s="36"/>
      <c r="C12" s="37"/>
      <c r="D12" s="223"/>
      <c r="E12" s="512"/>
      <c r="F12" s="512"/>
      <c r="G12" s="512"/>
      <c r="H12" s="512"/>
      <c r="I12" s="512"/>
      <c r="J12" s="512"/>
      <c r="K12" s="512"/>
      <c r="L12" s="512"/>
      <c r="M12" s="512"/>
      <c r="N12" s="512"/>
      <c r="O12" s="512"/>
      <c r="P12" s="512"/>
      <c r="Q12" s="223"/>
      <c r="R12" s="473"/>
      <c r="S12" s="473"/>
      <c r="T12" s="473"/>
    </row>
    <row r="13" spans="1:20">
      <c r="A13" s="38" t="s">
        <v>16</v>
      </c>
      <c r="B13" s="39"/>
      <c r="C13" s="40"/>
      <c r="D13" s="71">
        <v>48</v>
      </c>
      <c r="E13" s="18"/>
      <c r="F13" s="11"/>
      <c r="G13" s="11"/>
      <c r="H13" s="11"/>
      <c r="I13" s="11"/>
      <c r="J13" s="11"/>
      <c r="K13" s="11"/>
      <c r="L13" s="18"/>
      <c r="M13" s="11"/>
      <c r="N13" s="11"/>
      <c r="O13" s="11"/>
      <c r="P13" s="11"/>
      <c r="Q13" s="223"/>
      <c r="R13" s="42" t="s">
        <v>17</v>
      </c>
      <c r="S13" s="42" t="s">
        <v>18</v>
      </c>
      <c r="T13" s="42" t="s">
        <v>19</v>
      </c>
    </row>
    <row r="14" spans="1:20">
      <c r="A14" s="43" t="s">
        <v>20</v>
      </c>
      <c r="B14" s="39"/>
      <c r="C14" s="40"/>
      <c r="D14" s="55">
        <v>326</v>
      </c>
      <c r="E14" s="18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223"/>
      <c r="R14" s="42">
        <v>240</v>
      </c>
      <c r="S14" s="42">
        <v>183</v>
      </c>
      <c r="T14" s="42">
        <v>120</v>
      </c>
    </row>
    <row r="15" spans="1:20">
      <c r="A15" s="18"/>
      <c r="B15" s="18"/>
      <c r="C15" s="18"/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</row>
    <row r="16" spans="1:20" s="18" customFormat="1" ht="11.25" customHeight="1">
      <c r="A16" s="508" t="s">
        <v>21</v>
      </c>
      <c r="B16" s="508" t="s">
        <v>53</v>
      </c>
      <c r="C16" s="508"/>
      <c r="D16" s="508"/>
      <c r="E16" s="508" t="s">
        <v>23</v>
      </c>
      <c r="F16" s="508" t="s">
        <v>54</v>
      </c>
      <c r="G16" s="508" t="s">
        <v>25</v>
      </c>
      <c r="H16" s="508" t="s">
        <v>26</v>
      </c>
      <c r="I16" s="508" t="s">
        <v>27</v>
      </c>
      <c r="J16" s="508" t="s">
        <v>28</v>
      </c>
      <c r="K16" s="508" t="s">
        <v>21</v>
      </c>
      <c r="L16" s="513" t="s">
        <v>60</v>
      </c>
      <c r="M16" s="513"/>
      <c r="N16" s="508" t="s">
        <v>21</v>
      </c>
      <c r="O16" s="508" t="s">
        <v>63</v>
      </c>
      <c r="P16" s="478" t="s">
        <v>29</v>
      </c>
      <c r="Q16" s="477" t="s">
        <v>30</v>
      </c>
      <c r="R16" s="508" t="s">
        <v>64</v>
      </c>
      <c r="S16" s="509"/>
      <c r="T16" s="508"/>
    </row>
    <row r="17" spans="1:20" s="18" customFormat="1" ht="12.75">
      <c r="A17" s="510"/>
      <c r="B17" s="510"/>
      <c r="C17" s="510"/>
      <c r="D17" s="510"/>
      <c r="E17" s="510"/>
      <c r="F17" s="510"/>
      <c r="G17" s="510"/>
      <c r="H17" s="510"/>
      <c r="I17" s="510"/>
      <c r="J17" s="510"/>
      <c r="K17" s="510"/>
      <c r="L17" s="224" t="s">
        <v>61</v>
      </c>
      <c r="M17" s="224" t="s">
        <v>65</v>
      </c>
      <c r="N17" s="510"/>
      <c r="O17" s="510"/>
      <c r="P17" s="478"/>
      <c r="Q17" s="477"/>
      <c r="R17" s="510"/>
      <c r="S17" s="511"/>
      <c r="T17" s="510"/>
    </row>
    <row r="18" spans="1:20">
      <c r="A18" s="45">
        <v>1</v>
      </c>
      <c r="B18" s="225" t="s">
        <v>274</v>
      </c>
      <c r="C18" s="226"/>
      <c r="D18" s="227"/>
      <c r="E18" s="228">
        <v>1998</v>
      </c>
      <c r="F18" s="229" t="s">
        <v>17</v>
      </c>
      <c r="G18" s="229" t="s">
        <v>155</v>
      </c>
      <c r="H18" s="248" t="s">
        <v>707</v>
      </c>
      <c r="I18" s="236">
        <v>94</v>
      </c>
      <c r="J18" s="51">
        <v>144</v>
      </c>
      <c r="K18" s="51">
        <v>1</v>
      </c>
      <c r="L18" s="51">
        <v>183</v>
      </c>
      <c r="M18" s="51">
        <f t="shared" ref="M18:M30" si="0">L18/2</f>
        <v>91.5</v>
      </c>
      <c r="N18" s="51">
        <v>1</v>
      </c>
      <c r="O18" s="51">
        <f t="shared" ref="O18:O30" si="1">M18+J18</f>
        <v>235.5</v>
      </c>
      <c r="P18" s="51" t="s">
        <v>18</v>
      </c>
      <c r="Q18" s="51">
        <v>20</v>
      </c>
      <c r="R18" s="232" t="s">
        <v>276</v>
      </c>
      <c r="S18" s="233"/>
      <c r="T18" s="234"/>
    </row>
    <row r="19" spans="1:20">
      <c r="A19" s="45">
        <v>2</v>
      </c>
      <c r="B19" s="225" t="s">
        <v>291</v>
      </c>
      <c r="C19" s="226"/>
      <c r="D19" s="227"/>
      <c r="E19" s="228">
        <v>1978</v>
      </c>
      <c r="F19" s="229" t="s">
        <v>206</v>
      </c>
      <c r="G19" s="229" t="s">
        <v>149</v>
      </c>
      <c r="H19" s="230" t="s">
        <v>239</v>
      </c>
      <c r="I19" s="236">
        <v>91.9</v>
      </c>
      <c r="J19" s="51">
        <v>143</v>
      </c>
      <c r="K19" s="51">
        <v>2</v>
      </c>
      <c r="L19" s="51">
        <v>172</v>
      </c>
      <c r="M19" s="51">
        <f t="shared" si="0"/>
        <v>86</v>
      </c>
      <c r="N19" s="51">
        <v>4</v>
      </c>
      <c r="O19" s="51">
        <f t="shared" si="1"/>
        <v>229</v>
      </c>
      <c r="P19" s="51" t="s">
        <v>18</v>
      </c>
      <c r="Q19" s="51">
        <v>18</v>
      </c>
      <c r="R19" s="232" t="s">
        <v>292</v>
      </c>
      <c r="S19" s="233"/>
      <c r="T19" s="234"/>
    </row>
    <row r="20" spans="1:20">
      <c r="A20" s="215">
        <v>3</v>
      </c>
      <c r="B20" s="225" t="s">
        <v>539</v>
      </c>
      <c r="C20" s="226"/>
      <c r="D20" s="227"/>
      <c r="E20" s="228">
        <v>1983</v>
      </c>
      <c r="F20" s="229" t="s">
        <v>18</v>
      </c>
      <c r="G20" s="229" t="s">
        <v>75</v>
      </c>
      <c r="H20" s="230"/>
      <c r="I20" s="236">
        <v>92</v>
      </c>
      <c r="J20" s="51">
        <v>138</v>
      </c>
      <c r="K20" s="51">
        <v>3</v>
      </c>
      <c r="L20" s="51">
        <v>172</v>
      </c>
      <c r="M20" s="51">
        <f t="shared" si="0"/>
        <v>86</v>
      </c>
      <c r="N20" s="51">
        <v>5</v>
      </c>
      <c r="O20" s="51">
        <f t="shared" si="1"/>
        <v>224</v>
      </c>
      <c r="P20" s="51" t="s">
        <v>18</v>
      </c>
      <c r="Q20" s="51">
        <v>16</v>
      </c>
      <c r="R20" s="232" t="s">
        <v>540</v>
      </c>
      <c r="S20" s="233"/>
      <c r="T20" s="234"/>
    </row>
    <row r="21" spans="1:20">
      <c r="A21" s="215">
        <v>4</v>
      </c>
      <c r="B21" s="225" t="s">
        <v>538</v>
      </c>
      <c r="C21" s="226"/>
      <c r="D21" s="227"/>
      <c r="E21" s="228">
        <v>1993</v>
      </c>
      <c r="F21" s="229" t="s">
        <v>18</v>
      </c>
      <c r="G21" s="229" t="s">
        <v>79</v>
      </c>
      <c r="H21" s="230" t="s">
        <v>172</v>
      </c>
      <c r="I21" s="236">
        <v>93.15</v>
      </c>
      <c r="J21" s="51">
        <v>138</v>
      </c>
      <c r="K21" s="51">
        <v>4</v>
      </c>
      <c r="L21" s="51">
        <v>167</v>
      </c>
      <c r="M21" s="51">
        <f t="shared" si="0"/>
        <v>83.5</v>
      </c>
      <c r="N21" s="51">
        <v>8</v>
      </c>
      <c r="O21" s="51">
        <f t="shared" si="1"/>
        <v>221.5</v>
      </c>
      <c r="P21" s="51" t="s">
        <v>18</v>
      </c>
      <c r="Q21" s="51">
        <v>15</v>
      </c>
      <c r="R21" s="232" t="s">
        <v>432</v>
      </c>
      <c r="S21" s="233"/>
      <c r="T21" s="234"/>
    </row>
    <row r="22" spans="1:20">
      <c r="A22" s="215">
        <v>5</v>
      </c>
      <c r="B22" s="225" t="s">
        <v>543</v>
      </c>
      <c r="C22" s="226"/>
      <c r="D22" s="227"/>
      <c r="E22" s="228">
        <v>2003</v>
      </c>
      <c r="F22" s="229" t="s">
        <v>19</v>
      </c>
      <c r="G22" s="229" t="s">
        <v>154</v>
      </c>
      <c r="H22" s="230"/>
      <c r="I22" s="236">
        <v>87.25</v>
      </c>
      <c r="J22" s="51">
        <v>121</v>
      </c>
      <c r="K22" s="51">
        <v>7</v>
      </c>
      <c r="L22" s="51">
        <v>175</v>
      </c>
      <c r="M22" s="51">
        <f t="shared" si="0"/>
        <v>87.5</v>
      </c>
      <c r="N22" s="51">
        <v>3</v>
      </c>
      <c r="O22" s="51">
        <f t="shared" si="1"/>
        <v>208.5</v>
      </c>
      <c r="P22" s="57" t="s">
        <v>636</v>
      </c>
      <c r="Q22" s="51">
        <v>14</v>
      </c>
      <c r="R22" s="232" t="s">
        <v>544</v>
      </c>
      <c r="S22" s="233"/>
      <c r="T22" s="234"/>
    </row>
    <row r="23" spans="1:20">
      <c r="A23" s="215">
        <v>6</v>
      </c>
      <c r="B23" s="225" t="s">
        <v>277</v>
      </c>
      <c r="C23" s="226"/>
      <c r="D23" s="227"/>
      <c r="E23" s="228">
        <v>1999</v>
      </c>
      <c r="F23" s="229" t="s">
        <v>17</v>
      </c>
      <c r="G23" s="229" t="s">
        <v>157</v>
      </c>
      <c r="H23" s="230"/>
      <c r="I23" s="236">
        <v>93.8</v>
      </c>
      <c r="J23" s="51">
        <v>121</v>
      </c>
      <c r="K23" s="51">
        <v>8</v>
      </c>
      <c r="L23" s="51">
        <v>169</v>
      </c>
      <c r="M23" s="51">
        <f t="shared" si="0"/>
        <v>84.5</v>
      </c>
      <c r="N23" s="51">
        <v>7</v>
      </c>
      <c r="O23" s="51">
        <f t="shared" si="1"/>
        <v>205.5</v>
      </c>
      <c r="P23" s="51" t="s">
        <v>18</v>
      </c>
      <c r="Q23" s="51">
        <v>13</v>
      </c>
      <c r="R23" s="232" t="s">
        <v>278</v>
      </c>
      <c r="S23" s="233"/>
      <c r="T23" s="234"/>
    </row>
    <row r="24" spans="1:20">
      <c r="A24" s="215">
        <v>7</v>
      </c>
      <c r="B24" s="225" t="s">
        <v>295</v>
      </c>
      <c r="C24" s="226"/>
      <c r="D24" s="227"/>
      <c r="E24" s="228">
        <v>1997</v>
      </c>
      <c r="F24" s="229" t="s">
        <v>18</v>
      </c>
      <c r="G24" s="229" t="s">
        <v>296</v>
      </c>
      <c r="H24" s="230"/>
      <c r="I24" s="236">
        <v>88.95</v>
      </c>
      <c r="J24" s="51">
        <v>120</v>
      </c>
      <c r="K24" s="51">
        <v>9</v>
      </c>
      <c r="L24" s="51">
        <v>166</v>
      </c>
      <c r="M24" s="51">
        <f t="shared" si="0"/>
        <v>83</v>
      </c>
      <c r="N24" s="51">
        <v>9</v>
      </c>
      <c r="O24" s="51">
        <f t="shared" si="1"/>
        <v>203</v>
      </c>
      <c r="P24" s="51" t="s">
        <v>18</v>
      </c>
      <c r="Q24" s="51">
        <v>12</v>
      </c>
      <c r="R24" s="232" t="s">
        <v>297</v>
      </c>
      <c r="S24" s="233"/>
      <c r="T24" s="234"/>
    </row>
    <row r="25" spans="1:20">
      <c r="A25" s="215">
        <v>8</v>
      </c>
      <c r="B25" s="225" t="s">
        <v>545</v>
      </c>
      <c r="C25" s="226"/>
      <c r="D25" s="227"/>
      <c r="E25" s="228">
        <v>2002</v>
      </c>
      <c r="F25" s="229" t="s">
        <v>18</v>
      </c>
      <c r="G25" s="229" t="s">
        <v>83</v>
      </c>
      <c r="H25" s="230"/>
      <c r="I25" s="236">
        <v>88.15</v>
      </c>
      <c r="J25" s="51">
        <v>127</v>
      </c>
      <c r="K25" s="51">
        <v>6</v>
      </c>
      <c r="L25" s="51">
        <v>146</v>
      </c>
      <c r="M25" s="51">
        <f t="shared" si="0"/>
        <v>73</v>
      </c>
      <c r="N25" s="51">
        <v>10</v>
      </c>
      <c r="O25" s="51">
        <f t="shared" si="1"/>
        <v>200</v>
      </c>
      <c r="P25" s="51" t="s">
        <v>18</v>
      </c>
      <c r="Q25" s="51">
        <v>11</v>
      </c>
      <c r="R25" s="232" t="s">
        <v>288</v>
      </c>
      <c r="S25" s="233"/>
      <c r="T25" s="234"/>
    </row>
    <row r="26" spans="1:20">
      <c r="A26" s="215">
        <v>9</v>
      </c>
      <c r="B26" s="225" t="s">
        <v>293</v>
      </c>
      <c r="C26" s="226"/>
      <c r="D26" s="227"/>
      <c r="E26" s="228">
        <v>1994</v>
      </c>
      <c r="F26" s="229" t="s">
        <v>19</v>
      </c>
      <c r="G26" s="229" t="s">
        <v>154</v>
      </c>
      <c r="H26" s="230"/>
      <c r="I26" s="236">
        <v>93.65</v>
      </c>
      <c r="J26" s="51">
        <v>119</v>
      </c>
      <c r="K26" s="51">
        <v>10</v>
      </c>
      <c r="L26" s="51">
        <v>141</v>
      </c>
      <c r="M26" s="51">
        <f t="shared" si="0"/>
        <v>70.5</v>
      </c>
      <c r="N26" s="51">
        <v>11</v>
      </c>
      <c r="O26" s="51">
        <f t="shared" si="1"/>
        <v>189.5</v>
      </c>
      <c r="P26" s="57" t="s">
        <v>636</v>
      </c>
      <c r="Q26" s="51">
        <v>10</v>
      </c>
      <c r="R26" s="232" t="s">
        <v>294</v>
      </c>
      <c r="S26" s="233"/>
      <c r="T26" s="234"/>
    </row>
    <row r="27" spans="1:20">
      <c r="A27" s="215">
        <v>10</v>
      </c>
      <c r="B27" s="225" t="s">
        <v>541</v>
      </c>
      <c r="C27" s="226"/>
      <c r="D27" s="227"/>
      <c r="E27" s="228">
        <v>1992</v>
      </c>
      <c r="F27" s="229" t="s">
        <v>17</v>
      </c>
      <c r="G27" s="229" t="s">
        <v>121</v>
      </c>
      <c r="H27" s="230"/>
      <c r="I27" s="236">
        <v>94.8</v>
      </c>
      <c r="J27" s="51">
        <v>134</v>
      </c>
      <c r="K27" s="51">
        <v>5</v>
      </c>
      <c r="L27" s="51">
        <v>107</v>
      </c>
      <c r="M27" s="51">
        <f t="shared" si="0"/>
        <v>53.5</v>
      </c>
      <c r="N27" s="51">
        <v>13</v>
      </c>
      <c r="O27" s="51">
        <f t="shared" si="1"/>
        <v>187.5</v>
      </c>
      <c r="P27" s="51" t="s">
        <v>18</v>
      </c>
      <c r="Q27" s="51">
        <v>9</v>
      </c>
      <c r="R27" s="232" t="s">
        <v>542</v>
      </c>
      <c r="S27" s="233"/>
      <c r="T27" s="234"/>
    </row>
    <row r="28" spans="1:20">
      <c r="A28" s="215">
        <v>11</v>
      </c>
      <c r="B28" s="225" t="s">
        <v>549</v>
      </c>
      <c r="C28" s="226"/>
      <c r="D28" s="227"/>
      <c r="E28" s="228">
        <v>1994</v>
      </c>
      <c r="F28" s="229" t="s">
        <v>19</v>
      </c>
      <c r="G28" s="229" t="s">
        <v>152</v>
      </c>
      <c r="H28" s="230"/>
      <c r="I28" s="236">
        <v>91.6</v>
      </c>
      <c r="J28" s="51">
        <v>95</v>
      </c>
      <c r="K28" s="51">
        <v>12</v>
      </c>
      <c r="L28" s="51">
        <v>171</v>
      </c>
      <c r="M28" s="51">
        <f t="shared" si="0"/>
        <v>85.5</v>
      </c>
      <c r="N28" s="51">
        <v>6</v>
      </c>
      <c r="O28" s="51">
        <f t="shared" si="1"/>
        <v>180.5</v>
      </c>
      <c r="P28" s="51" t="s">
        <v>19</v>
      </c>
      <c r="Q28" s="51">
        <v>8</v>
      </c>
      <c r="R28" s="232" t="s">
        <v>550</v>
      </c>
      <c r="S28" s="233"/>
      <c r="T28" s="234"/>
    </row>
    <row r="29" spans="1:20">
      <c r="A29" s="215">
        <v>12</v>
      </c>
      <c r="B29" s="225" t="s">
        <v>537</v>
      </c>
      <c r="C29" s="226"/>
      <c r="D29" s="227"/>
      <c r="E29" s="228">
        <v>1997</v>
      </c>
      <c r="F29" s="229" t="s">
        <v>18</v>
      </c>
      <c r="G29" s="229" t="s">
        <v>121</v>
      </c>
      <c r="H29" s="230"/>
      <c r="I29" s="236">
        <v>94.1</v>
      </c>
      <c r="J29" s="51">
        <v>85</v>
      </c>
      <c r="K29" s="51">
        <v>13</v>
      </c>
      <c r="L29" s="51">
        <v>182</v>
      </c>
      <c r="M29" s="51">
        <f t="shared" si="0"/>
        <v>91</v>
      </c>
      <c r="N29" s="51">
        <v>2</v>
      </c>
      <c r="O29" s="51">
        <f t="shared" si="1"/>
        <v>176</v>
      </c>
      <c r="P29" s="51" t="s">
        <v>19</v>
      </c>
      <c r="Q29" s="51">
        <v>7</v>
      </c>
      <c r="R29" s="232" t="s">
        <v>284</v>
      </c>
      <c r="S29" s="233"/>
      <c r="T29" s="234"/>
    </row>
    <row r="30" spans="1:20">
      <c r="A30" s="215">
        <v>13</v>
      </c>
      <c r="B30" s="225" t="s">
        <v>551</v>
      </c>
      <c r="C30" s="226"/>
      <c r="D30" s="227"/>
      <c r="E30" s="228">
        <v>1997</v>
      </c>
      <c r="F30" s="229" t="s">
        <v>18</v>
      </c>
      <c r="G30" s="229" t="s">
        <v>85</v>
      </c>
      <c r="H30" s="230"/>
      <c r="I30" s="236">
        <v>85.1</v>
      </c>
      <c r="J30" s="51">
        <v>102</v>
      </c>
      <c r="K30" s="51">
        <v>11</v>
      </c>
      <c r="L30" s="51">
        <v>131</v>
      </c>
      <c r="M30" s="51">
        <f t="shared" si="0"/>
        <v>65.5</v>
      </c>
      <c r="N30" s="51">
        <v>12</v>
      </c>
      <c r="O30" s="51">
        <f t="shared" si="1"/>
        <v>167.5</v>
      </c>
      <c r="P30" s="51" t="s">
        <v>19</v>
      </c>
      <c r="Q30" s="51">
        <v>6</v>
      </c>
      <c r="R30" s="232" t="s">
        <v>552</v>
      </c>
      <c r="S30" s="233"/>
      <c r="T30" s="234"/>
    </row>
    <row r="31" spans="1:20">
      <c r="A31" s="45"/>
      <c r="B31" s="225" t="s">
        <v>546</v>
      </c>
      <c r="C31" s="226"/>
      <c r="D31" s="227"/>
      <c r="E31" s="228">
        <v>1990</v>
      </c>
      <c r="F31" s="229" t="s">
        <v>19</v>
      </c>
      <c r="G31" s="229" t="s">
        <v>76</v>
      </c>
      <c r="H31" s="248" t="s">
        <v>547</v>
      </c>
      <c r="I31" s="189"/>
      <c r="J31" s="524" t="s">
        <v>679</v>
      </c>
      <c r="K31" s="525"/>
      <c r="L31" s="525"/>
      <c r="M31" s="525"/>
      <c r="N31" s="525"/>
      <c r="O31" s="525"/>
      <c r="P31" s="526"/>
      <c r="Q31" s="51" t="s">
        <v>521</v>
      </c>
      <c r="R31" s="238" t="s">
        <v>548</v>
      </c>
      <c r="S31" s="239"/>
      <c r="T31" s="240"/>
    </row>
    <row r="32" spans="1:20">
      <c r="A32" s="18"/>
      <c r="B32" s="18"/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8"/>
    </row>
    <row r="33" spans="1:20" s="18" customFormat="1" ht="12.75"/>
    <row r="34" spans="1:20" s="63" customFormat="1">
      <c r="A34" s="32" t="s">
        <v>32</v>
      </c>
      <c r="B34" s="17"/>
      <c r="C34" s="17"/>
      <c r="F34" s="62" t="s">
        <v>33</v>
      </c>
      <c r="K34" s="32" t="s">
        <v>34</v>
      </c>
      <c r="N34" s="17"/>
      <c r="O34" s="62"/>
      <c r="Q34" s="68" t="s">
        <v>140</v>
      </c>
    </row>
    <row r="35" spans="1:20" s="63" customFormat="1">
      <c r="A35" s="32"/>
      <c r="B35" s="17"/>
      <c r="C35" s="17"/>
      <c r="K35" s="32"/>
      <c r="N35" s="17"/>
    </row>
    <row r="36" spans="1:20" s="63" customFormat="1">
      <c r="A36" s="32" t="s">
        <v>35</v>
      </c>
      <c r="B36" s="17"/>
      <c r="C36" s="17"/>
      <c r="F36" s="62" t="s">
        <v>36</v>
      </c>
      <c r="K36" s="32" t="s">
        <v>37</v>
      </c>
      <c r="Q36" s="62" t="s">
        <v>66</v>
      </c>
    </row>
    <row r="37" spans="1:20">
      <c r="Q37" s="62"/>
    </row>
    <row r="38" spans="1:20">
      <c r="J38" s="518"/>
      <c r="K38" s="518"/>
      <c r="L38" s="518"/>
      <c r="M38" s="518"/>
      <c r="N38" s="518"/>
      <c r="O38" s="518"/>
      <c r="P38" s="518"/>
      <c r="Q38" s="518"/>
      <c r="R38" s="518"/>
      <c r="S38" s="518"/>
      <c r="T38" s="518"/>
    </row>
    <row r="39" spans="1:20">
      <c r="J39" s="518"/>
      <c r="K39" s="518"/>
      <c r="L39" s="518"/>
      <c r="M39" s="518"/>
      <c r="N39" s="518"/>
      <c r="O39" s="518"/>
      <c r="P39" s="518"/>
      <c r="Q39" s="518"/>
      <c r="R39" s="518"/>
      <c r="S39" s="518"/>
      <c r="T39" s="518"/>
    </row>
  </sheetData>
  <mergeCells count="34">
    <mergeCell ref="A16:A17"/>
    <mergeCell ref="R11:T12"/>
    <mergeCell ref="A7:C7"/>
    <mergeCell ref="B16:D17"/>
    <mergeCell ref="O16:O17"/>
    <mergeCell ref="E12:P12"/>
    <mergeCell ref="G16:G17"/>
    <mergeCell ref="R16:T17"/>
    <mergeCell ref="I16:I17"/>
    <mergeCell ref="R10:T10"/>
    <mergeCell ref="E7:Q7"/>
    <mergeCell ref="A9:C9"/>
    <mergeCell ref="E8:Q8"/>
    <mergeCell ref="E9:Q9"/>
    <mergeCell ref="E10:Q10"/>
    <mergeCell ref="R9:T9"/>
    <mergeCell ref="E11:Q11"/>
    <mergeCell ref="F16:F17"/>
    <mergeCell ref="J38:T38"/>
    <mergeCell ref="J39:T39"/>
    <mergeCell ref="H16:H17"/>
    <mergeCell ref="Q16:Q17"/>
    <mergeCell ref="P16:P17"/>
    <mergeCell ref="N16:N17"/>
    <mergeCell ref="J16:J17"/>
    <mergeCell ref="K16:K17"/>
    <mergeCell ref="L16:M16"/>
    <mergeCell ref="J31:P31"/>
    <mergeCell ref="E16:E17"/>
    <mergeCell ref="A1:T1"/>
    <mergeCell ref="A2:T2"/>
    <mergeCell ref="A3:T3"/>
    <mergeCell ref="A4:T4"/>
    <mergeCell ref="A5:T5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71" orientation="landscape"/>
  <drawing r:id="rId1"/>
</worksheet>
</file>

<file path=xl/worksheets/sheet26.xml><?xml version="1.0" encoding="utf-8"?>
<worksheet xmlns="http://schemas.openxmlformats.org/spreadsheetml/2006/main" xmlns:r="http://schemas.openxmlformats.org/officeDocument/2006/relationships">
  <dimension ref="A1:IV35"/>
  <sheetViews>
    <sheetView topLeftCell="A10" zoomScale="90" workbookViewId="0">
      <selection activeCell="O31" sqref="O31"/>
    </sheetView>
  </sheetViews>
  <sheetFormatPr defaultColWidth="9" defaultRowHeight="15"/>
  <cols>
    <col min="1" max="1" width="6.7109375" style="17" customWidth="1"/>
    <col min="2" max="3" width="9.140625" style="17" customWidth="1"/>
    <col min="4" max="4" width="7.85546875" style="17" customWidth="1"/>
    <col min="5" max="5" width="9.42578125" style="17" customWidth="1"/>
    <col min="6" max="6" width="7.42578125" style="17" customWidth="1"/>
    <col min="7" max="7" width="22.7109375" style="17" customWidth="1"/>
    <col min="8" max="8" width="26.140625" style="17" customWidth="1"/>
    <col min="9" max="9" width="8.140625" style="17" customWidth="1"/>
    <col min="10" max="10" width="6.85546875" style="17" customWidth="1"/>
    <col min="11" max="11" width="6.5703125" style="17" customWidth="1"/>
    <col min="12" max="12" width="6.7109375" style="17" customWidth="1"/>
    <col min="13" max="13" width="7.7109375" style="17" customWidth="1"/>
    <col min="14" max="14" width="6.42578125" style="17" customWidth="1"/>
    <col min="15" max="15" width="7.42578125" style="17" customWidth="1"/>
    <col min="16" max="16" width="8.5703125" style="17" customWidth="1"/>
    <col min="17" max="17" width="8" style="17" customWidth="1"/>
    <col min="18" max="18" width="13.85546875" style="17" customWidth="1"/>
    <col min="19" max="19" width="12.42578125" style="17" customWidth="1"/>
    <col min="20" max="20" width="10.7109375" style="17" customWidth="1"/>
    <col min="21" max="256" width="9.140625" style="17" customWidth="1"/>
  </cols>
  <sheetData>
    <row r="1" spans="1:20" ht="15.75">
      <c r="A1" s="507" t="s">
        <v>0</v>
      </c>
      <c r="B1" s="507"/>
      <c r="C1" s="507"/>
      <c r="D1" s="507"/>
      <c r="E1" s="507"/>
      <c r="F1" s="507"/>
      <c r="G1" s="507"/>
      <c r="H1" s="507"/>
      <c r="I1" s="507"/>
      <c r="J1" s="507"/>
      <c r="K1" s="507"/>
      <c r="L1" s="507"/>
      <c r="M1" s="507"/>
      <c r="N1" s="507"/>
      <c r="O1" s="507"/>
      <c r="P1" s="507"/>
      <c r="Q1" s="507"/>
      <c r="R1" s="507"/>
      <c r="S1" s="507"/>
      <c r="T1" s="507"/>
    </row>
    <row r="2" spans="1:20" ht="15.75">
      <c r="A2" s="507" t="s">
        <v>1</v>
      </c>
      <c r="B2" s="507"/>
      <c r="C2" s="507"/>
      <c r="D2" s="507"/>
      <c r="E2" s="507"/>
      <c r="F2" s="507"/>
      <c r="G2" s="507"/>
      <c r="H2" s="507"/>
      <c r="I2" s="507"/>
      <c r="J2" s="507"/>
      <c r="K2" s="507"/>
      <c r="L2" s="507"/>
      <c r="M2" s="507"/>
      <c r="N2" s="507"/>
      <c r="O2" s="507"/>
      <c r="P2" s="507"/>
      <c r="Q2" s="507"/>
      <c r="R2" s="507"/>
      <c r="S2" s="507"/>
      <c r="T2" s="507"/>
    </row>
    <row r="3" spans="1:20" ht="15.75">
      <c r="A3" s="507" t="s">
        <v>2</v>
      </c>
      <c r="B3" s="507"/>
      <c r="C3" s="507"/>
      <c r="D3" s="507"/>
      <c r="E3" s="507"/>
      <c r="F3" s="507"/>
      <c r="G3" s="507"/>
      <c r="H3" s="507"/>
      <c r="I3" s="507"/>
      <c r="J3" s="507"/>
      <c r="K3" s="507"/>
      <c r="L3" s="507"/>
      <c r="M3" s="507"/>
      <c r="N3" s="507"/>
      <c r="O3" s="507"/>
      <c r="P3" s="507"/>
      <c r="Q3" s="507"/>
      <c r="R3" s="507"/>
      <c r="S3" s="507"/>
      <c r="T3" s="507"/>
    </row>
    <row r="4" spans="1:20" ht="15.75">
      <c r="A4" s="507" t="s">
        <v>3</v>
      </c>
      <c r="B4" s="507"/>
      <c r="C4" s="507"/>
      <c r="D4" s="507"/>
      <c r="E4" s="507"/>
      <c r="F4" s="507"/>
      <c r="G4" s="507"/>
      <c r="H4" s="507"/>
      <c r="I4" s="507"/>
      <c r="J4" s="507"/>
      <c r="K4" s="507"/>
      <c r="L4" s="507"/>
      <c r="M4" s="507"/>
      <c r="N4" s="507"/>
      <c r="O4" s="507"/>
      <c r="P4" s="507"/>
      <c r="Q4" s="507"/>
      <c r="R4" s="507"/>
      <c r="S4" s="507"/>
      <c r="T4" s="507"/>
    </row>
    <row r="5" spans="1:20" ht="15.75">
      <c r="A5" s="507"/>
      <c r="B5" s="507"/>
      <c r="C5" s="507"/>
      <c r="D5" s="507"/>
      <c r="E5" s="507"/>
      <c r="F5" s="507"/>
      <c r="G5" s="507"/>
      <c r="H5" s="507"/>
      <c r="I5" s="507"/>
      <c r="J5" s="507"/>
      <c r="K5" s="507"/>
      <c r="L5" s="507"/>
      <c r="M5" s="507"/>
      <c r="N5" s="507"/>
      <c r="O5" s="507"/>
      <c r="P5" s="507"/>
      <c r="Q5" s="507"/>
      <c r="R5" s="507"/>
      <c r="S5" s="507"/>
      <c r="T5" s="507"/>
    </row>
    <row r="6" spans="1:20" ht="9" customHeight="1"/>
    <row r="7" spans="1:20" ht="15.75">
      <c r="A7" s="462" t="s">
        <v>6</v>
      </c>
      <c r="B7" s="462"/>
      <c r="C7" s="462"/>
      <c r="D7" s="216"/>
      <c r="E7" s="465" t="s">
        <v>9</v>
      </c>
      <c r="F7" s="465"/>
      <c r="G7" s="465"/>
      <c r="H7" s="465"/>
      <c r="I7" s="465"/>
      <c r="J7" s="465"/>
      <c r="K7" s="465"/>
      <c r="L7" s="465"/>
      <c r="M7" s="465"/>
      <c r="N7" s="465"/>
      <c r="O7" s="465"/>
      <c r="P7" s="465"/>
      <c r="Q7" s="465"/>
      <c r="R7" s="216"/>
      <c r="S7" s="216"/>
      <c r="T7" s="216"/>
    </row>
    <row r="8" spans="1:20" ht="15.75">
      <c r="A8" s="217" t="s">
        <v>7</v>
      </c>
      <c r="B8" s="217"/>
      <c r="C8" s="217"/>
      <c r="D8" s="216"/>
      <c r="E8" s="512" t="s">
        <v>4</v>
      </c>
      <c r="F8" s="512"/>
      <c r="G8" s="512"/>
      <c r="H8" s="512"/>
      <c r="I8" s="512"/>
      <c r="J8" s="512"/>
      <c r="K8" s="512"/>
      <c r="L8" s="512"/>
      <c r="M8" s="512"/>
      <c r="N8" s="512"/>
      <c r="O8" s="512"/>
      <c r="P8" s="512"/>
      <c r="Q8" s="512"/>
      <c r="R8" s="216"/>
      <c r="S8" s="216"/>
      <c r="T8" s="216"/>
    </row>
    <row r="9" spans="1:20" ht="15.75">
      <c r="A9" s="514" t="s">
        <v>10</v>
      </c>
      <c r="B9" s="515"/>
      <c r="C9" s="516"/>
      <c r="D9" s="218"/>
      <c r="E9" s="527" t="s">
        <v>5</v>
      </c>
      <c r="F9" s="512"/>
      <c r="G9" s="512"/>
      <c r="H9" s="512"/>
      <c r="I9" s="512"/>
      <c r="J9" s="512"/>
      <c r="K9" s="512"/>
      <c r="L9" s="512"/>
      <c r="M9" s="512"/>
      <c r="N9" s="512"/>
      <c r="O9" s="512"/>
      <c r="P9" s="512"/>
      <c r="Q9" s="512"/>
      <c r="R9" s="472" t="s">
        <v>11</v>
      </c>
      <c r="S9" s="472"/>
      <c r="T9" s="472"/>
    </row>
    <row r="10" spans="1:20" ht="15.75">
      <c r="A10" s="219" t="s">
        <v>28</v>
      </c>
      <c r="B10" s="219" t="s">
        <v>60</v>
      </c>
      <c r="C10" s="219" t="s">
        <v>61</v>
      </c>
      <c r="D10" s="59"/>
      <c r="E10" s="512" t="s">
        <v>62</v>
      </c>
      <c r="F10" s="512"/>
      <c r="G10" s="512"/>
      <c r="H10" s="512"/>
      <c r="I10" s="512"/>
      <c r="J10" s="512"/>
      <c r="K10" s="512"/>
      <c r="L10" s="512"/>
      <c r="M10" s="512"/>
      <c r="N10" s="512"/>
      <c r="O10" s="512"/>
      <c r="P10" s="512"/>
      <c r="Q10" s="512"/>
      <c r="R10" s="472" t="s">
        <v>13</v>
      </c>
      <c r="S10" s="472"/>
      <c r="T10" s="472"/>
    </row>
    <row r="11" spans="1:20" ht="15" customHeight="1">
      <c r="A11" s="220"/>
      <c r="B11" s="221"/>
      <c r="C11" s="221">
        <v>288.5</v>
      </c>
      <c r="D11" s="222"/>
      <c r="E11" s="512" t="s">
        <v>45</v>
      </c>
      <c r="F11" s="512"/>
      <c r="G11" s="512"/>
      <c r="H11" s="512"/>
      <c r="I11" s="512"/>
      <c r="J11" s="512"/>
      <c r="K11" s="512"/>
      <c r="L11" s="512"/>
      <c r="M11" s="512"/>
      <c r="N11" s="512"/>
      <c r="O11" s="512"/>
      <c r="P11" s="512"/>
      <c r="Q11" s="517"/>
      <c r="R11" s="473" t="s">
        <v>15</v>
      </c>
      <c r="S11" s="473"/>
      <c r="T11" s="473"/>
    </row>
    <row r="12" spans="1:20" ht="15.75">
      <c r="A12" s="35"/>
      <c r="B12" s="36"/>
      <c r="C12" s="37"/>
      <c r="D12" s="223"/>
      <c r="E12" s="512"/>
      <c r="F12" s="512"/>
      <c r="G12" s="512"/>
      <c r="H12" s="512"/>
      <c r="I12" s="512"/>
      <c r="J12" s="512"/>
      <c r="K12" s="512"/>
      <c r="L12" s="512"/>
      <c r="M12" s="512"/>
      <c r="N12" s="512"/>
      <c r="O12" s="512"/>
      <c r="P12" s="512"/>
      <c r="Q12" s="223"/>
      <c r="R12" s="473"/>
      <c r="S12" s="473"/>
      <c r="T12" s="473"/>
    </row>
    <row r="13" spans="1:20">
      <c r="A13" s="38" t="s">
        <v>16</v>
      </c>
      <c r="B13" s="39"/>
      <c r="C13" s="40"/>
      <c r="D13" s="71">
        <v>48</v>
      </c>
      <c r="E13" s="18"/>
      <c r="F13" s="11"/>
      <c r="G13" s="11"/>
      <c r="H13" s="11"/>
      <c r="I13" s="11"/>
      <c r="J13" s="11"/>
      <c r="K13" s="11"/>
      <c r="L13" s="18"/>
      <c r="M13" s="11"/>
      <c r="N13" s="11"/>
      <c r="O13" s="11"/>
      <c r="P13" s="11"/>
      <c r="Q13" s="223"/>
      <c r="R13" s="42" t="s">
        <v>17</v>
      </c>
      <c r="S13" s="42" t="s">
        <v>18</v>
      </c>
      <c r="T13" s="42" t="s">
        <v>19</v>
      </c>
    </row>
    <row r="14" spans="1:20">
      <c r="A14" s="43" t="s">
        <v>20</v>
      </c>
      <c r="B14" s="39"/>
      <c r="C14" s="40"/>
      <c r="D14" s="55">
        <v>326</v>
      </c>
      <c r="E14" s="18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223"/>
      <c r="R14" s="42">
        <v>246</v>
      </c>
      <c r="S14" s="42">
        <v>190</v>
      </c>
      <c r="T14" s="42">
        <v>126</v>
      </c>
    </row>
    <row r="15" spans="1:20">
      <c r="A15" s="18"/>
      <c r="B15" s="18"/>
      <c r="C15" s="18"/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</row>
    <row r="16" spans="1:20" s="18" customFormat="1" ht="11.25" customHeight="1">
      <c r="A16" s="508" t="s">
        <v>21</v>
      </c>
      <c r="B16" s="508" t="s">
        <v>53</v>
      </c>
      <c r="C16" s="508"/>
      <c r="D16" s="508"/>
      <c r="E16" s="508" t="s">
        <v>23</v>
      </c>
      <c r="F16" s="508" t="s">
        <v>54</v>
      </c>
      <c r="G16" s="508" t="s">
        <v>25</v>
      </c>
      <c r="H16" s="508" t="s">
        <v>26</v>
      </c>
      <c r="I16" s="508" t="s">
        <v>27</v>
      </c>
      <c r="J16" s="508" t="s">
        <v>28</v>
      </c>
      <c r="K16" s="508" t="s">
        <v>21</v>
      </c>
      <c r="L16" s="513" t="s">
        <v>60</v>
      </c>
      <c r="M16" s="513"/>
      <c r="N16" s="508" t="s">
        <v>21</v>
      </c>
      <c r="O16" s="508" t="s">
        <v>63</v>
      </c>
      <c r="P16" s="478" t="s">
        <v>29</v>
      </c>
      <c r="Q16" s="477" t="s">
        <v>30</v>
      </c>
      <c r="R16" s="508" t="s">
        <v>64</v>
      </c>
      <c r="S16" s="509"/>
      <c r="T16" s="508"/>
    </row>
    <row r="17" spans="1:20" s="18" customFormat="1" ht="12.75">
      <c r="A17" s="510"/>
      <c r="B17" s="510"/>
      <c r="C17" s="510"/>
      <c r="D17" s="510"/>
      <c r="E17" s="510"/>
      <c r="F17" s="510"/>
      <c r="G17" s="510"/>
      <c r="H17" s="510"/>
      <c r="I17" s="510"/>
      <c r="J17" s="510"/>
      <c r="K17" s="510"/>
      <c r="L17" s="224" t="s">
        <v>61</v>
      </c>
      <c r="M17" s="224" t="s">
        <v>65</v>
      </c>
      <c r="N17" s="510"/>
      <c r="O17" s="510"/>
      <c r="P17" s="478"/>
      <c r="Q17" s="477"/>
      <c r="R17" s="510"/>
      <c r="S17" s="511"/>
      <c r="T17" s="510"/>
    </row>
    <row r="18" spans="1:20">
      <c r="A18" s="45">
        <v>1</v>
      </c>
      <c r="B18" s="225" t="s">
        <v>554</v>
      </c>
      <c r="C18" s="226"/>
      <c r="D18" s="227"/>
      <c r="E18" s="228">
        <v>1995</v>
      </c>
      <c r="F18" s="229" t="s">
        <v>17</v>
      </c>
      <c r="G18" s="229" t="s">
        <v>51</v>
      </c>
      <c r="H18" s="235" t="s">
        <v>175</v>
      </c>
      <c r="I18" s="236">
        <v>100.25</v>
      </c>
      <c r="J18" s="51">
        <v>170</v>
      </c>
      <c r="K18" s="51">
        <v>1</v>
      </c>
      <c r="L18" s="51">
        <v>219</v>
      </c>
      <c r="M18" s="51">
        <f t="shared" ref="M18:M27" si="0">L18/2</f>
        <v>109.5</v>
      </c>
      <c r="N18" s="51">
        <v>1</v>
      </c>
      <c r="O18" s="51">
        <f t="shared" ref="O18:O27" si="1">M18+J18</f>
        <v>279.5</v>
      </c>
      <c r="P18" s="51" t="s">
        <v>17</v>
      </c>
      <c r="Q18" s="51">
        <v>20</v>
      </c>
      <c r="R18" s="232" t="s">
        <v>310</v>
      </c>
      <c r="S18" s="233"/>
      <c r="T18" s="234"/>
    </row>
    <row r="19" spans="1:20">
      <c r="A19" s="45">
        <v>2</v>
      </c>
      <c r="B19" s="225" t="s">
        <v>555</v>
      </c>
      <c r="C19" s="226"/>
      <c r="D19" s="227"/>
      <c r="E19" s="228">
        <v>2000</v>
      </c>
      <c r="F19" s="229" t="s">
        <v>18</v>
      </c>
      <c r="G19" s="229" t="s">
        <v>74</v>
      </c>
      <c r="H19" s="230" t="s">
        <v>556</v>
      </c>
      <c r="I19" s="236">
        <v>108.05</v>
      </c>
      <c r="J19" s="51">
        <v>151</v>
      </c>
      <c r="K19" s="51">
        <v>2</v>
      </c>
      <c r="L19" s="51">
        <v>165</v>
      </c>
      <c r="M19" s="51">
        <f t="shared" si="0"/>
        <v>82.5</v>
      </c>
      <c r="N19" s="51">
        <v>5</v>
      </c>
      <c r="O19" s="51">
        <f t="shared" si="1"/>
        <v>233.5</v>
      </c>
      <c r="P19" s="51" t="s">
        <v>18</v>
      </c>
      <c r="Q19" s="51">
        <v>18</v>
      </c>
      <c r="R19" s="232" t="s">
        <v>557</v>
      </c>
      <c r="S19" s="233"/>
      <c r="T19" s="234"/>
    </row>
    <row r="20" spans="1:20">
      <c r="A20" s="45">
        <v>3</v>
      </c>
      <c r="B20" s="225" t="s">
        <v>559</v>
      </c>
      <c r="C20" s="226"/>
      <c r="D20" s="227"/>
      <c r="E20" s="228">
        <v>1989</v>
      </c>
      <c r="F20" s="229" t="s">
        <v>17</v>
      </c>
      <c r="G20" s="229" t="s">
        <v>152</v>
      </c>
      <c r="H20" s="230"/>
      <c r="I20" s="236">
        <v>117.2</v>
      </c>
      <c r="J20" s="51">
        <v>111</v>
      </c>
      <c r="K20" s="51">
        <v>4</v>
      </c>
      <c r="L20" s="51">
        <v>201</v>
      </c>
      <c r="M20" s="51">
        <f t="shared" si="0"/>
        <v>100.5</v>
      </c>
      <c r="N20" s="51">
        <v>2</v>
      </c>
      <c r="O20" s="51">
        <f t="shared" si="1"/>
        <v>211.5</v>
      </c>
      <c r="P20" s="51" t="s">
        <v>18</v>
      </c>
      <c r="Q20" s="51">
        <v>16</v>
      </c>
      <c r="R20" s="232" t="s">
        <v>308</v>
      </c>
      <c r="S20" s="233"/>
      <c r="T20" s="234"/>
    </row>
    <row r="21" spans="1:20">
      <c r="A21" s="45">
        <v>4</v>
      </c>
      <c r="B21" s="225" t="s">
        <v>560</v>
      </c>
      <c r="C21" s="226"/>
      <c r="D21" s="227"/>
      <c r="E21" s="228">
        <v>2005</v>
      </c>
      <c r="F21" s="229" t="s">
        <v>18</v>
      </c>
      <c r="G21" s="229" t="s">
        <v>93</v>
      </c>
      <c r="H21" s="230" t="s">
        <v>561</v>
      </c>
      <c r="I21" s="236">
        <v>120.15</v>
      </c>
      <c r="J21" s="51">
        <v>110</v>
      </c>
      <c r="K21" s="51">
        <v>5</v>
      </c>
      <c r="L21" s="51">
        <v>199</v>
      </c>
      <c r="M21" s="51">
        <f t="shared" si="0"/>
        <v>99.5</v>
      </c>
      <c r="N21" s="51">
        <v>3</v>
      </c>
      <c r="O21" s="51">
        <f t="shared" si="1"/>
        <v>209.5</v>
      </c>
      <c r="P21" s="51" t="s">
        <v>18</v>
      </c>
      <c r="Q21" s="51">
        <v>15</v>
      </c>
      <c r="R21" s="232" t="s">
        <v>562</v>
      </c>
      <c r="S21" s="233"/>
      <c r="T21" s="234"/>
    </row>
    <row r="22" spans="1:20">
      <c r="A22" s="45">
        <v>5</v>
      </c>
      <c r="B22" s="225" t="s">
        <v>558</v>
      </c>
      <c r="C22" s="226"/>
      <c r="D22" s="227"/>
      <c r="E22" s="228">
        <v>1993</v>
      </c>
      <c r="F22" s="229" t="s">
        <v>18</v>
      </c>
      <c r="G22" s="229" t="s">
        <v>121</v>
      </c>
      <c r="H22" s="230"/>
      <c r="I22" s="236">
        <v>111.2</v>
      </c>
      <c r="J22" s="51">
        <v>117</v>
      </c>
      <c r="K22" s="51">
        <v>3</v>
      </c>
      <c r="L22" s="51">
        <v>166</v>
      </c>
      <c r="M22" s="51">
        <f t="shared" si="0"/>
        <v>83</v>
      </c>
      <c r="N22" s="51">
        <v>6</v>
      </c>
      <c r="O22" s="51">
        <f t="shared" si="1"/>
        <v>200</v>
      </c>
      <c r="P22" s="51" t="s">
        <v>18</v>
      </c>
      <c r="Q22" s="51">
        <v>14</v>
      </c>
      <c r="R22" s="232" t="s">
        <v>312</v>
      </c>
      <c r="S22" s="233"/>
      <c r="T22" s="234"/>
    </row>
    <row r="23" spans="1:20">
      <c r="A23" s="45">
        <v>6</v>
      </c>
      <c r="B23" s="225" t="s">
        <v>566</v>
      </c>
      <c r="C23" s="226"/>
      <c r="D23" s="227"/>
      <c r="E23" s="228">
        <v>1998</v>
      </c>
      <c r="F23" s="229" t="s">
        <v>19</v>
      </c>
      <c r="G23" s="229" t="s">
        <v>80</v>
      </c>
      <c r="H23" s="230"/>
      <c r="I23" s="236">
        <v>100.95</v>
      </c>
      <c r="J23" s="51">
        <v>95</v>
      </c>
      <c r="K23" s="51">
        <v>6</v>
      </c>
      <c r="L23" s="51">
        <v>150</v>
      </c>
      <c r="M23" s="51">
        <f t="shared" si="0"/>
        <v>75</v>
      </c>
      <c r="N23" s="51">
        <v>7</v>
      </c>
      <c r="O23" s="51">
        <f t="shared" si="1"/>
        <v>170</v>
      </c>
      <c r="P23" s="51" t="s">
        <v>19</v>
      </c>
      <c r="Q23" s="51">
        <v>13</v>
      </c>
      <c r="R23" s="232" t="s">
        <v>222</v>
      </c>
      <c r="S23" s="233"/>
      <c r="T23" s="234"/>
    </row>
    <row r="24" spans="1:20">
      <c r="A24" s="45">
        <v>7</v>
      </c>
      <c r="B24" s="225" t="s">
        <v>563</v>
      </c>
      <c r="C24" s="226"/>
      <c r="D24" s="227"/>
      <c r="E24" s="228">
        <v>2001</v>
      </c>
      <c r="F24" s="229" t="s">
        <v>19</v>
      </c>
      <c r="G24" s="229" t="s">
        <v>157</v>
      </c>
      <c r="H24" s="230"/>
      <c r="I24" s="236">
        <v>115.1</v>
      </c>
      <c r="J24" s="51">
        <v>73</v>
      </c>
      <c r="K24" s="51">
        <v>10</v>
      </c>
      <c r="L24" s="51">
        <v>183</v>
      </c>
      <c r="M24" s="51">
        <f t="shared" si="0"/>
        <v>91.5</v>
      </c>
      <c r="N24" s="51">
        <v>4</v>
      </c>
      <c r="O24" s="51">
        <f t="shared" si="1"/>
        <v>164.5</v>
      </c>
      <c r="P24" s="51" t="s">
        <v>19</v>
      </c>
      <c r="Q24" s="51">
        <v>12</v>
      </c>
      <c r="R24" s="232" t="s">
        <v>564</v>
      </c>
      <c r="S24" s="233"/>
      <c r="T24" s="234"/>
    </row>
    <row r="25" spans="1:20">
      <c r="A25" s="45">
        <v>8</v>
      </c>
      <c r="B25" s="225" t="s">
        <v>300</v>
      </c>
      <c r="C25" s="226"/>
      <c r="D25" s="227"/>
      <c r="E25" s="228">
        <v>2003</v>
      </c>
      <c r="F25" s="229" t="s">
        <v>18</v>
      </c>
      <c r="G25" s="229" t="s">
        <v>149</v>
      </c>
      <c r="H25" s="230"/>
      <c r="I25" s="236">
        <v>112.2</v>
      </c>
      <c r="J25" s="51">
        <v>95</v>
      </c>
      <c r="K25" s="51">
        <v>7</v>
      </c>
      <c r="L25" s="51">
        <v>127</v>
      </c>
      <c r="M25" s="51">
        <f t="shared" si="0"/>
        <v>63.5</v>
      </c>
      <c r="N25" s="51">
        <v>8</v>
      </c>
      <c r="O25" s="51">
        <f t="shared" si="1"/>
        <v>158.5</v>
      </c>
      <c r="P25" s="51" t="s">
        <v>19</v>
      </c>
      <c r="Q25" s="51">
        <v>11</v>
      </c>
      <c r="R25" s="232" t="s">
        <v>301</v>
      </c>
      <c r="S25" s="233"/>
      <c r="T25" s="234"/>
    </row>
    <row r="26" spans="1:20">
      <c r="A26" s="45">
        <v>9</v>
      </c>
      <c r="B26" s="225" t="s">
        <v>323</v>
      </c>
      <c r="C26" s="226"/>
      <c r="D26" s="227"/>
      <c r="E26" s="228">
        <v>2006</v>
      </c>
      <c r="F26" s="229" t="s">
        <v>78</v>
      </c>
      <c r="G26" s="229" t="s">
        <v>75</v>
      </c>
      <c r="H26" s="230"/>
      <c r="I26" s="236">
        <v>108.6</v>
      </c>
      <c r="J26" s="51">
        <v>86</v>
      </c>
      <c r="K26" s="51">
        <v>8</v>
      </c>
      <c r="L26" s="51">
        <v>123</v>
      </c>
      <c r="M26" s="51">
        <f t="shared" si="0"/>
        <v>61.5</v>
      </c>
      <c r="N26" s="51">
        <v>9</v>
      </c>
      <c r="O26" s="51">
        <f t="shared" si="1"/>
        <v>147.5</v>
      </c>
      <c r="P26" s="51" t="s">
        <v>19</v>
      </c>
      <c r="Q26" s="51">
        <v>10</v>
      </c>
      <c r="R26" s="232" t="s">
        <v>324</v>
      </c>
      <c r="S26" s="233"/>
      <c r="T26" s="234"/>
    </row>
    <row r="27" spans="1:20">
      <c r="A27" s="45">
        <v>10</v>
      </c>
      <c r="B27" s="225" t="s">
        <v>565</v>
      </c>
      <c r="C27" s="226"/>
      <c r="D27" s="227"/>
      <c r="E27" s="228">
        <v>1990</v>
      </c>
      <c r="F27" s="229" t="s">
        <v>19</v>
      </c>
      <c r="G27" s="229" t="s">
        <v>151</v>
      </c>
      <c r="H27" s="235" t="s">
        <v>214</v>
      </c>
      <c r="I27" s="236">
        <v>105.6</v>
      </c>
      <c r="J27" s="51">
        <v>82</v>
      </c>
      <c r="K27" s="51">
        <v>9</v>
      </c>
      <c r="L27" s="51">
        <v>115</v>
      </c>
      <c r="M27" s="51">
        <f t="shared" si="0"/>
        <v>57.5</v>
      </c>
      <c r="N27" s="51">
        <v>10</v>
      </c>
      <c r="O27" s="51">
        <f t="shared" si="1"/>
        <v>139.5</v>
      </c>
      <c r="P27" s="51" t="s">
        <v>19</v>
      </c>
      <c r="Q27" s="51">
        <v>9</v>
      </c>
      <c r="R27" s="238" t="s">
        <v>215</v>
      </c>
      <c r="S27" s="239"/>
      <c r="T27" s="240"/>
    </row>
    <row r="28" spans="1:20">
      <c r="A28" s="18"/>
      <c r="B28" s="18"/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18"/>
      <c r="R28" s="18"/>
      <c r="S28" s="18"/>
      <c r="T28" s="18"/>
    </row>
    <row r="29" spans="1:20" s="18" customFormat="1" ht="12.75"/>
    <row r="30" spans="1:20" s="63" customFormat="1">
      <c r="A30" s="32" t="s">
        <v>32</v>
      </c>
      <c r="B30" s="17"/>
      <c r="C30" s="17"/>
      <c r="F30" s="62" t="s">
        <v>33</v>
      </c>
      <c r="K30" s="32" t="s">
        <v>34</v>
      </c>
      <c r="N30" s="17"/>
      <c r="O30" s="62"/>
      <c r="Q30" s="68" t="s">
        <v>140</v>
      </c>
    </row>
    <row r="31" spans="1:20" s="63" customFormat="1">
      <c r="A31" s="32"/>
      <c r="B31" s="17"/>
      <c r="C31" s="17"/>
      <c r="K31" s="32"/>
      <c r="N31" s="17"/>
    </row>
    <row r="32" spans="1:20" s="63" customFormat="1">
      <c r="A32" s="32" t="s">
        <v>35</v>
      </c>
      <c r="B32" s="17"/>
      <c r="C32" s="17"/>
      <c r="F32" s="62" t="s">
        <v>36</v>
      </c>
      <c r="K32" s="32" t="s">
        <v>37</v>
      </c>
      <c r="Q32" s="62" t="s">
        <v>66</v>
      </c>
    </row>
    <row r="33" spans="10:20">
      <c r="Q33" s="62"/>
    </row>
    <row r="34" spans="10:20">
      <c r="J34" s="518"/>
      <c r="K34" s="518"/>
      <c r="L34" s="518"/>
      <c r="M34" s="518"/>
      <c r="N34" s="518"/>
      <c r="O34" s="518"/>
      <c r="P34" s="518"/>
      <c r="Q34" s="518"/>
      <c r="R34" s="518"/>
      <c r="S34" s="518"/>
      <c r="T34" s="518"/>
    </row>
    <row r="35" spans="10:20">
      <c r="J35" s="518"/>
      <c r="K35" s="518"/>
      <c r="L35" s="518"/>
      <c r="M35" s="518"/>
      <c r="N35" s="518"/>
      <c r="O35" s="518"/>
      <c r="P35" s="518"/>
      <c r="Q35" s="518"/>
      <c r="R35" s="518"/>
      <c r="S35" s="518"/>
      <c r="T35" s="518"/>
    </row>
  </sheetData>
  <mergeCells count="33">
    <mergeCell ref="J34:T34"/>
    <mergeCell ref="J35:T35"/>
    <mergeCell ref="A16:A17"/>
    <mergeCell ref="R11:T12"/>
    <mergeCell ref="A7:C7"/>
    <mergeCell ref="B16:D17"/>
    <mergeCell ref="O16:O17"/>
    <mergeCell ref="E11:Q11"/>
    <mergeCell ref="F16:F17"/>
    <mergeCell ref="R10:T10"/>
    <mergeCell ref="E7:Q7"/>
    <mergeCell ref="A9:C9"/>
    <mergeCell ref="E8:Q8"/>
    <mergeCell ref="E9:Q9"/>
    <mergeCell ref="E10:Q10"/>
    <mergeCell ref="R9:T9"/>
    <mergeCell ref="R16:T17"/>
    <mergeCell ref="I16:I17"/>
    <mergeCell ref="E12:P12"/>
    <mergeCell ref="G16:G17"/>
    <mergeCell ref="H16:H17"/>
    <mergeCell ref="Q16:Q17"/>
    <mergeCell ref="P16:P17"/>
    <mergeCell ref="N16:N17"/>
    <mergeCell ref="J16:J17"/>
    <mergeCell ref="K16:K17"/>
    <mergeCell ref="L16:M16"/>
    <mergeCell ref="E16:E17"/>
    <mergeCell ref="A1:T1"/>
    <mergeCell ref="A2:T2"/>
    <mergeCell ref="A3:T3"/>
    <mergeCell ref="A4:T4"/>
    <mergeCell ref="A5:T5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72" orientation="landscape"/>
  <drawing r:id="rId1"/>
</worksheet>
</file>

<file path=xl/worksheets/sheet2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V36"/>
  <sheetViews>
    <sheetView zoomScale="80" workbookViewId="0">
      <selection activeCell="I19" sqref="I19"/>
    </sheetView>
  </sheetViews>
  <sheetFormatPr defaultColWidth="9" defaultRowHeight="15"/>
  <cols>
    <col min="1" max="1" width="8.28515625" style="249" customWidth="1"/>
    <col min="2" max="2" width="4.28515625" style="249" customWidth="1"/>
    <col min="3" max="3" width="21" style="249" customWidth="1"/>
    <col min="4" max="4" width="10.28515625" style="249" customWidth="1"/>
    <col min="5" max="5" width="9.42578125" style="249" customWidth="1"/>
    <col min="6" max="6" width="26" style="249" customWidth="1"/>
    <col min="7" max="7" width="25.7109375" style="249" customWidth="1"/>
    <col min="8" max="8" width="14.7109375" style="249" customWidth="1"/>
    <col min="9" max="9" width="14.5703125" style="249" customWidth="1"/>
    <col min="10" max="11" width="10.7109375" style="249" customWidth="1"/>
    <col min="12" max="12" width="9.85546875" style="249" customWidth="1"/>
    <col min="13" max="13" width="16.7109375" style="249" customWidth="1"/>
    <col min="14" max="14" width="19.5703125" style="249" customWidth="1"/>
    <col min="15" max="256" width="8.42578125" style="249" customWidth="1"/>
  </cols>
  <sheetData>
    <row r="1" spans="1:19" s="250" customFormat="1" ht="15.75">
      <c r="A1" s="507" t="s">
        <v>0</v>
      </c>
      <c r="B1" s="507"/>
      <c r="C1" s="507"/>
      <c r="D1" s="507"/>
      <c r="E1" s="507"/>
      <c r="F1" s="507"/>
      <c r="G1" s="507"/>
      <c r="H1" s="507"/>
      <c r="I1" s="507"/>
      <c r="J1" s="507"/>
      <c r="K1" s="507"/>
      <c r="L1" s="507"/>
      <c r="M1" s="507"/>
      <c r="N1" s="507"/>
      <c r="O1" s="251"/>
      <c r="P1" s="251"/>
      <c r="Q1" s="252"/>
      <c r="R1" s="252"/>
    </row>
    <row r="2" spans="1:19" s="250" customFormat="1" ht="15.75">
      <c r="A2" s="507" t="s">
        <v>1</v>
      </c>
      <c r="B2" s="507"/>
      <c r="C2" s="507"/>
      <c r="D2" s="507"/>
      <c r="E2" s="507"/>
      <c r="F2" s="507"/>
      <c r="G2" s="507"/>
      <c r="H2" s="507"/>
      <c r="I2" s="507"/>
      <c r="J2" s="507"/>
      <c r="K2" s="507"/>
      <c r="L2" s="507"/>
      <c r="M2" s="507"/>
      <c r="N2" s="507"/>
      <c r="O2" s="507"/>
      <c r="P2" s="507"/>
      <c r="Q2" s="253"/>
    </row>
    <row r="3" spans="1:19" s="250" customFormat="1" ht="15.75">
      <c r="A3" s="507" t="s">
        <v>2</v>
      </c>
      <c r="B3" s="507"/>
      <c r="C3" s="507"/>
      <c r="D3" s="507"/>
      <c r="E3" s="507"/>
      <c r="F3" s="507"/>
      <c r="G3" s="507"/>
      <c r="H3" s="507"/>
      <c r="I3" s="507"/>
      <c r="J3" s="507"/>
      <c r="K3" s="507"/>
      <c r="L3" s="507"/>
      <c r="M3" s="507"/>
      <c r="N3" s="507"/>
      <c r="O3" s="507"/>
      <c r="P3" s="507"/>
      <c r="Q3" s="252"/>
      <c r="R3" s="254"/>
    </row>
    <row r="4" spans="1:19" s="250" customFormat="1" ht="15.75">
      <c r="A4" s="507" t="s">
        <v>3</v>
      </c>
      <c r="B4" s="507"/>
      <c r="C4" s="507"/>
      <c r="D4" s="507"/>
      <c r="E4" s="507"/>
      <c r="F4" s="507"/>
      <c r="G4" s="507"/>
      <c r="H4" s="507"/>
      <c r="I4" s="507"/>
      <c r="J4" s="507"/>
      <c r="K4" s="507"/>
      <c r="L4" s="507"/>
      <c r="M4" s="507"/>
      <c r="N4" s="507"/>
      <c r="O4" s="507"/>
      <c r="P4" s="507"/>
      <c r="Q4" s="253"/>
      <c r="R4" s="255"/>
    </row>
    <row r="5" spans="1:19" s="250" customFormat="1" ht="9" customHeight="1"/>
    <row r="6" spans="1:19" s="250" customFormat="1" ht="15.75">
      <c r="F6" s="528" t="s">
        <v>9</v>
      </c>
      <c r="G6" s="528"/>
      <c r="H6" s="528"/>
      <c r="I6" s="528"/>
      <c r="J6" s="256"/>
      <c r="K6" s="256"/>
      <c r="L6" s="256"/>
      <c r="M6" s="256"/>
      <c r="N6" s="257"/>
      <c r="O6" s="257"/>
      <c r="P6" s="257"/>
    </row>
    <row r="7" spans="1:19" s="250" customFormat="1" ht="15.75">
      <c r="A7" s="529" t="s">
        <v>6</v>
      </c>
      <c r="B7" s="529"/>
      <c r="C7" s="529"/>
      <c r="F7" s="530" t="s">
        <v>4</v>
      </c>
      <c r="G7" s="530"/>
      <c r="H7" s="530"/>
      <c r="I7" s="530"/>
      <c r="J7" s="258"/>
      <c r="K7" s="259" t="s">
        <v>19</v>
      </c>
      <c r="L7" s="259" t="s">
        <v>78</v>
      </c>
      <c r="M7" s="259" t="s">
        <v>128</v>
      </c>
      <c r="N7" s="259" t="s">
        <v>129</v>
      </c>
      <c r="O7" s="257"/>
      <c r="P7" s="257"/>
    </row>
    <row r="8" spans="1:19" s="250" customFormat="1" ht="15.75">
      <c r="A8" s="217" t="s">
        <v>7</v>
      </c>
      <c r="B8" s="217"/>
      <c r="C8" s="217"/>
      <c r="F8" s="531" t="s">
        <v>5</v>
      </c>
      <c r="G8" s="531"/>
      <c r="H8" s="531"/>
      <c r="I8" s="531"/>
      <c r="J8" s="260" t="s">
        <v>67</v>
      </c>
      <c r="K8" s="261">
        <v>12</v>
      </c>
      <c r="L8" s="262">
        <v>9.5</v>
      </c>
      <c r="M8" s="261">
        <v>8.5</v>
      </c>
      <c r="N8" s="262">
        <v>7.5</v>
      </c>
      <c r="O8" s="263"/>
      <c r="P8" s="263"/>
    </row>
    <row r="9" spans="1:19" s="250" customFormat="1" ht="15.75">
      <c r="A9" s="38" t="s">
        <v>16</v>
      </c>
      <c r="B9" s="264"/>
      <c r="C9" s="264"/>
      <c r="D9" s="71">
        <v>48</v>
      </c>
      <c r="E9" s="265"/>
      <c r="F9" s="528" t="s">
        <v>68</v>
      </c>
      <c r="G9" s="528"/>
      <c r="H9" s="528"/>
      <c r="I9" s="528"/>
      <c r="J9" s="260" t="s">
        <v>69</v>
      </c>
      <c r="K9" s="262">
        <v>9.5</v>
      </c>
      <c r="L9" s="262">
        <v>8</v>
      </c>
      <c r="M9" s="262">
        <v>7</v>
      </c>
      <c r="N9" s="262">
        <v>6</v>
      </c>
      <c r="O9" s="255"/>
      <c r="P9" s="255"/>
    </row>
    <row r="10" spans="1:19" s="250" customFormat="1" ht="15.75">
      <c r="A10" s="43" t="s">
        <v>20</v>
      </c>
      <c r="B10" s="266"/>
      <c r="C10" s="267"/>
      <c r="D10" s="55">
        <v>326</v>
      </c>
      <c r="E10" s="268"/>
      <c r="F10" s="269"/>
      <c r="G10" s="269"/>
      <c r="H10" s="269"/>
      <c r="I10" s="269"/>
      <c r="J10" s="260" t="s">
        <v>70</v>
      </c>
      <c r="K10" s="262">
        <v>9.5</v>
      </c>
      <c r="L10" s="262">
        <v>8</v>
      </c>
      <c r="M10" s="262">
        <v>7</v>
      </c>
      <c r="N10" s="262">
        <v>6</v>
      </c>
      <c r="O10" s="255"/>
      <c r="P10" s="255"/>
    </row>
    <row r="11" spans="1:19" s="250" customFormat="1" ht="12.75">
      <c r="J11" s="270"/>
      <c r="K11" s="270"/>
      <c r="L11" s="270"/>
      <c r="M11" s="270"/>
      <c r="N11" s="271"/>
      <c r="O11" s="272"/>
      <c r="P11" s="272"/>
    </row>
    <row r="12" spans="1:19" ht="42" customHeight="1">
      <c r="A12" s="273" t="s">
        <v>21</v>
      </c>
      <c r="B12" s="532" t="s">
        <v>53</v>
      </c>
      <c r="C12" s="532"/>
      <c r="D12" s="273" t="s">
        <v>23</v>
      </c>
      <c r="E12" s="273" t="s">
        <v>54</v>
      </c>
      <c r="F12" s="274" t="s">
        <v>25</v>
      </c>
      <c r="G12" s="274" t="s">
        <v>26</v>
      </c>
      <c r="H12" s="275" t="s">
        <v>633</v>
      </c>
      <c r="I12" s="275" t="s">
        <v>634</v>
      </c>
      <c r="J12" s="276" t="s">
        <v>71</v>
      </c>
      <c r="K12" s="277" t="s">
        <v>29</v>
      </c>
      <c r="L12" s="277" t="s">
        <v>72</v>
      </c>
      <c r="M12" s="533" t="s">
        <v>31</v>
      </c>
      <c r="N12" s="533"/>
      <c r="S12" s="278"/>
    </row>
    <row r="13" spans="1:19" ht="15.75">
      <c r="A13" s="279" t="s">
        <v>73</v>
      </c>
      <c r="B13" s="280"/>
      <c r="C13" s="281"/>
      <c r="D13" s="282"/>
      <c r="E13" s="282"/>
      <c r="F13" s="282"/>
      <c r="G13" s="282"/>
      <c r="H13" s="283"/>
      <c r="I13" s="283"/>
      <c r="J13" s="284"/>
      <c r="K13" s="285"/>
      <c r="L13" s="285"/>
      <c r="M13" s="286"/>
      <c r="N13" s="287"/>
    </row>
    <row r="14" spans="1:19" ht="24.75" customHeight="1">
      <c r="A14" s="288">
        <v>1</v>
      </c>
      <c r="B14" s="289" t="s">
        <v>567</v>
      </c>
      <c r="C14" s="290"/>
      <c r="D14" s="291">
        <v>1996</v>
      </c>
      <c r="E14" s="291" t="s">
        <v>19</v>
      </c>
      <c r="F14" s="291" t="s">
        <v>39</v>
      </c>
      <c r="G14" s="291" t="s">
        <v>332</v>
      </c>
      <c r="H14" s="292">
        <f>6.83*0.2</f>
        <v>1.3660000000000001</v>
      </c>
      <c r="I14" s="293">
        <v>15.42</v>
      </c>
      <c r="J14" s="294">
        <f t="shared" ref="J14:J22" si="0">H14+I14</f>
        <v>16.786000000000001</v>
      </c>
      <c r="K14" s="295" t="s">
        <v>19</v>
      </c>
      <c r="L14" s="296">
        <v>20</v>
      </c>
      <c r="M14" s="297" t="s">
        <v>623</v>
      </c>
      <c r="N14" s="298"/>
    </row>
    <row r="15" spans="1:19" ht="24.75" customHeight="1">
      <c r="A15" s="288">
        <f t="shared" ref="A15" si="1">A14+1</f>
        <v>2</v>
      </c>
      <c r="B15" s="289" t="s">
        <v>573</v>
      </c>
      <c r="C15" s="290"/>
      <c r="D15" s="291">
        <v>1996</v>
      </c>
      <c r="E15" s="291" t="s">
        <v>19</v>
      </c>
      <c r="F15" s="291" t="s">
        <v>75</v>
      </c>
      <c r="G15" s="291"/>
      <c r="H15" s="292">
        <f>3.85*0.2</f>
        <v>0.77</v>
      </c>
      <c r="I15" s="293">
        <v>15.04</v>
      </c>
      <c r="J15" s="294">
        <f t="shared" si="0"/>
        <v>15.809999999999999</v>
      </c>
      <c r="K15" s="295" t="s">
        <v>19</v>
      </c>
      <c r="L15" s="296">
        <v>18</v>
      </c>
      <c r="M15" s="297" t="s">
        <v>519</v>
      </c>
      <c r="N15" s="298"/>
    </row>
    <row r="16" spans="1:19" ht="24.75" customHeight="1">
      <c r="A16" s="288">
        <v>3</v>
      </c>
      <c r="B16" s="289" t="s">
        <v>578</v>
      </c>
      <c r="C16" s="290"/>
      <c r="D16" s="291">
        <v>1994</v>
      </c>
      <c r="E16" s="291" t="s">
        <v>19</v>
      </c>
      <c r="F16" s="291" t="s">
        <v>76</v>
      </c>
      <c r="G16" s="291" t="s">
        <v>547</v>
      </c>
      <c r="H16" s="299">
        <f>6.83*0.2</f>
        <v>1.3660000000000001</v>
      </c>
      <c r="I16" s="294">
        <v>12.26</v>
      </c>
      <c r="J16" s="294">
        <f t="shared" si="0"/>
        <v>13.625999999999999</v>
      </c>
      <c r="K16" s="295" t="s">
        <v>19</v>
      </c>
      <c r="L16" s="296">
        <v>16</v>
      </c>
      <c r="M16" s="297" t="s">
        <v>579</v>
      </c>
      <c r="N16" s="298"/>
    </row>
    <row r="17" spans="1:14" ht="24.75" customHeight="1">
      <c r="A17" s="288">
        <v>4</v>
      </c>
      <c r="B17" s="289" t="s">
        <v>571</v>
      </c>
      <c r="C17" s="290"/>
      <c r="D17" s="291">
        <v>1980</v>
      </c>
      <c r="E17" s="291" t="s">
        <v>19</v>
      </c>
      <c r="F17" s="291" t="s">
        <v>51</v>
      </c>
      <c r="G17" s="291"/>
      <c r="H17" s="299">
        <f>4.87*0.2</f>
        <v>0.97400000000000009</v>
      </c>
      <c r="I17" s="294">
        <v>12.23</v>
      </c>
      <c r="J17" s="294">
        <f>H17+I17</f>
        <v>13.204000000000001</v>
      </c>
      <c r="K17" s="295" t="s">
        <v>19</v>
      </c>
      <c r="L17" s="296">
        <v>15</v>
      </c>
      <c r="M17" s="297" t="s">
        <v>572</v>
      </c>
      <c r="N17" s="298"/>
    </row>
    <row r="18" spans="1:14" ht="24.75" customHeight="1">
      <c r="A18" s="288">
        <v>5</v>
      </c>
      <c r="B18" s="289" t="s">
        <v>568</v>
      </c>
      <c r="C18" s="290"/>
      <c r="D18" s="291">
        <v>1984</v>
      </c>
      <c r="E18" s="291" t="s">
        <v>19</v>
      </c>
      <c r="F18" s="291" t="s">
        <v>74</v>
      </c>
      <c r="G18" s="291" t="s">
        <v>569</v>
      </c>
      <c r="H18" s="292">
        <f>5.47*0.2</f>
        <v>1.0940000000000001</v>
      </c>
      <c r="I18" s="293">
        <v>10.42</v>
      </c>
      <c r="J18" s="294">
        <f t="shared" si="0"/>
        <v>11.513999999999999</v>
      </c>
      <c r="K18" s="295" t="s">
        <v>78</v>
      </c>
      <c r="L18" s="296">
        <v>14</v>
      </c>
      <c r="M18" s="297" t="s">
        <v>570</v>
      </c>
      <c r="N18" s="298"/>
    </row>
    <row r="19" spans="1:14" ht="24.75" customHeight="1">
      <c r="A19" s="288">
        <v>6</v>
      </c>
      <c r="B19" s="289" t="s">
        <v>582</v>
      </c>
      <c r="C19" s="290"/>
      <c r="D19" s="291">
        <v>1989</v>
      </c>
      <c r="E19" s="291" t="s">
        <v>18</v>
      </c>
      <c r="F19" s="291" t="s">
        <v>154</v>
      </c>
      <c r="G19" s="291"/>
      <c r="H19" s="292">
        <v>0</v>
      </c>
      <c r="I19" s="293">
        <v>6.56</v>
      </c>
      <c r="J19" s="294">
        <f t="shared" si="0"/>
        <v>6.56</v>
      </c>
      <c r="K19" s="295" t="s">
        <v>521</v>
      </c>
      <c r="L19" s="296">
        <v>13</v>
      </c>
      <c r="M19" s="300" t="s">
        <v>624</v>
      </c>
      <c r="N19" s="298"/>
    </row>
    <row r="20" spans="1:14" ht="24.75" customHeight="1">
      <c r="A20" s="288">
        <v>7</v>
      </c>
      <c r="B20" s="289" t="s">
        <v>580</v>
      </c>
      <c r="C20" s="290"/>
      <c r="D20" s="291">
        <v>1977</v>
      </c>
      <c r="E20" s="291">
        <v>1</v>
      </c>
      <c r="F20" s="291" t="s">
        <v>80</v>
      </c>
      <c r="G20" s="291"/>
      <c r="H20" s="292">
        <f>4.37*0.2</f>
        <v>0.87400000000000011</v>
      </c>
      <c r="I20" s="293">
        <v>3.72</v>
      </c>
      <c r="J20" s="294">
        <f t="shared" si="0"/>
        <v>4.5940000000000003</v>
      </c>
      <c r="K20" s="295" t="s">
        <v>521</v>
      </c>
      <c r="L20" s="296">
        <v>12</v>
      </c>
      <c r="M20" s="297" t="s">
        <v>222</v>
      </c>
      <c r="N20" s="298"/>
    </row>
    <row r="21" spans="1:14" ht="24.75" customHeight="1">
      <c r="A21" s="288">
        <v>8</v>
      </c>
      <c r="B21" s="289" t="s">
        <v>574</v>
      </c>
      <c r="C21" s="290"/>
      <c r="D21" s="291">
        <v>1999</v>
      </c>
      <c r="E21" s="291">
        <v>1</v>
      </c>
      <c r="F21" s="291" t="s">
        <v>39</v>
      </c>
      <c r="G21" s="291" t="s">
        <v>332</v>
      </c>
      <c r="H21" s="292">
        <f>4.5*0.2</f>
        <v>0.9</v>
      </c>
      <c r="I21" s="293">
        <v>2.16</v>
      </c>
      <c r="J21" s="294">
        <f t="shared" si="0"/>
        <v>3.06</v>
      </c>
      <c r="K21" s="295" t="s">
        <v>521</v>
      </c>
      <c r="L21" s="296">
        <v>11</v>
      </c>
      <c r="M21" s="297" t="s">
        <v>575</v>
      </c>
      <c r="N21" s="298"/>
    </row>
    <row r="22" spans="1:14" ht="24.75" customHeight="1">
      <c r="A22" s="288">
        <v>9</v>
      </c>
      <c r="B22" s="289" t="s">
        <v>581</v>
      </c>
      <c r="C22" s="290"/>
      <c r="D22" s="291">
        <v>1978</v>
      </c>
      <c r="E22" s="291">
        <v>2</v>
      </c>
      <c r="F22" s="291" t="s">
        <v>152</v>
      </c>
      <c r="G22" s="291"/>
      <c r="H22" s="292">
        <f>1.2*0.2</f>
        <v>0.24</v>
      </c>
      <c r="I22" s="293">
        <v>2.17</v>
      </c>
      <c r="J22" s="294">
        <f t="shared" si="0"/>
        <v>2.41</v>
      </c>
      <c r="K22" s="295" t="s">
        <v>521</v>
      </c>
      <c r="L22" s="296">
        <v>10</v>
      </c>
      <c r="M22" s="297" t="s">
        <v>577</v>
      </c>
      <c r="N22" s="298"/>
    </row>
    <row r="23" spans="1:14" ht="16.5" hidden="1" customHeight="1">
      <c r="A23" s="301">
        <v>7</v>
      </c>
      <c r="B23" s="302"/>
      <c r="C23" s="303"/>
      <c r="D23" s="304"/>
      <c r="E23" s="305"/>
      <c r="F23" s="305"/>
      <c r="G23" s="306"/>
      <c r="H23" s="307"/>
      <c r="I23" s="308"/>
      <c r="J23" s="309"/>
      <c r="K23" s="310"/>
      <c r="L23" s="311" t="s">
        <v>19</v>
      </c>
      <c r="M23" s="312"/>
      <c r="N23" s="313"/>
    </row>
    <row r="24" spans="1:14" ht="16.5" hidden="1" customHeight="1">
      <c r="A24" s="264">
        <v>8</v>
      </c>
      <c r="B24" s="302"/>
      <c r="C24" s="303"/>
      <c r="D24" s="304"/>
      <c r="E24" s="305"/>
      <c r="F24" s="305"/>
      <c r="G24" s="314"/>
      <c r="H24" s="307"/>
      <c r="I24" s="315"/>
      <c r="J24" s="316"/>
      <c r="K24" s="261"/>
      <c r="L24" s="311" t="s">
        <v>19</v>
      </c>
      <c r="M24" s="312"/>
      <c r="N24" s="313"/>
    </row>
    <row r="25" spans="1:14" ht="16.5" hidden="1" customHeight="1">
      <c r="A25" s="264">
        <v>9</v>
      </c>
      <c r="B25" s="302"/>
      <c r="C25" s="303"/>
      <c r="D25" s="305"/>
      <c r="E25" s="305"/>
      <c r="F25" s="305"/>
      <c r="G25" s="314"/>
      <c r="H25" s="307"/>
      <c r="I25" s="315"/>
      <c r="J25" s="316"/>
      <c r="K25" s="261"/>
      <c r="L25" s="311" t="s">
        <v>19</v>
      </c>
      <c r="M25" s="312"/>
      <c r="N25" s="313"/>
    </row>
    <row r="26" spans="1:14" ht="16.5" hidden="1" customHeight="1">
      <c r="A26" s="317">
        <v>10</v>
      </c>
      <c r="B26" s="318"/>
      <c r="C26" s="319"/>
      <c r="D26" s="320"/>
      <c r="E26" s="321"/>
      <c r="F26" s="321"/>
      <c r="G26" s="322"/>
      <c r="H26" s="323"/>
      <c r="I26" s="324"/>
      <c r="J26" s="325"/>
      <c r="K26" s="326"/>
      <c r="L26" s="327" t="s">
        <v>19</v>
      </c>
      <c r="M26" s="328"/>
      <c r="N26" s="329"/>
    </row>
    <row r="27" spans="1:14" s="250" customFormat="1" ht="12.75">
      <c r="J27" s="270"/>
      <c r="K27" s="270"/>
      <c r="L27" s="270"/>
      <c r="M27" s="270"/>
      <c r="N27" s="270"/>
    </row>
    <row r="28" spans="1:14" s="250" customFormat="1" ht="12.75"/>
    <row r="29" spans="1:14" s="63" customFormat="1">
      <c r="A29" s="32" t="s">
        <v>32</v>
      </c>
      <c r="B29" s="17"/>
      <c r="C29" s="17"/>
      <c r="F29" s="62" t="s">
        <v>33</v>
      </c>
      <c r="I29" s="32" t="s">
        <v>34</v>
      </c>
      <c r="K29" s="62" t="s">
        <v>140</v>
      </c>
    </row>
    <row r="30" spans="1:14" s="63" customFormat="1">
      <c r="A30" s="32"/>
      <c r="B30" s="17"/>
      <c r="C30" s="17"/>
      <c r="I30" s="32"/>
    </row>
    <row r="31" spans="1:14" s="63" customFormat="1">
      <c r="A31" s="32" t="s">
        <v>35</v>
      </c>
      <c r="B31" s="17"/>
      <c r="C31" s="17"/>
      <c r="F31" s="62" t="s">
        <v>36</v>
      </c>
      <c r="I31" s="32" t="s">
        <v>37</v>
      </c>
      <c r="K31" s="62" t="s">
        <v>66</v>
      </c>
    </row>
    <row r="32" spans="1:14" ht="24" customHeight="1">
      <c r="A32" s="330"/>
      <c r="B32" s="330"/>
      <c r="C32" s="330"/>
      <c r="D32" s="330"/>
      <c r="E32" s="330"/>
      <c r="F32" s="330"/>
      <c r="G32" s="330"/>
      <c r="H32" s="330"/>
      <c r="I32" s="331"/>
      <c r="J32" s="330"/>
      <c r="K32" s="330"/>
      <c r="L32" s="330"/>
      <c r="M32" s="330"/>
    </row>
    <row r="35" spans="1:13">
      <c r="A35" s="330"/>
      <c r="B35" s="330"/>
      <c r="C35" s="330"/>
      <c r="D35" s="330"/>
      <c r="E35" s="330"/>
      <c r="F35" s="330"/>
      <c r="G35" s="330"/>
      <c r="H35" s="330"/>
      <c r="I35" s="330"/>
      <c r="J35" s="330"/>
      <c r="K35" s="330"/>
      <c r="L35" s="330"/>
      <c r="M35" s="330"/>
    </row>
    <row r="36" spans="1:13">
      <c r="A36" s="330"/>
      <c r="B36" s="330"/>
      <c r="C36" s="330"/>
      <c r="D36" s="330"/>
      <c r="E36" s="330"/>
      <c r="F36" s="330"/>
      <c r="G36" s="330"/>
      <c r="H36" s="330"/>
      <c r="I36" s="330"/>
      <c r="J36" s="330"/>
      <c r="K36" s="330"/>
      <c r="L36" s="330"/>
      <c r="M36" s="330"/>
    </row>
  </sheetData>
  <mergeCells count="14">
    <mergeCell ref="F9:I9"/>
    <mergeCell ref="B12:C12"/>
    <mergeCell ref="M12:N12"/>
    <mergeCell ref="A7:C7"/>
    <mergeCell ref="F7:I7"/>
    <mergeCell ref="A2:N2"/>
    <mergeCell ref="A3:N3"/>
    <mergeCell ref="F8:I8"/>
    <mergeCell ref="O4:P4"/>
    <mergeCell ref="F6:I6"/>
    <mergeCell ref="A1:N1"/>
    <mergeCell ref="O2:P2"/>
    <mergeCell ref="O3:P3"/>
    <mergeCell ref="A4:N4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71" orientation="landscape"/>
  <drawing r:id="rId1"/>
</worksheet>
</file>

<file path=xl/worksheets/sheet2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V37"/>
  <sheetViews>
    <sheetView topLeftCell="A7" zoomScale="85" workbookViewId="0">
      <selection activeCell="G15" sqref="G15"/>
    </sheetView>
  </sheetViews>
  <sheetFormatPr defaultColWidth="9" defaultRowHeight="15"/>
  <cols>
    <col min="1" max="1" width="8.28515625" style="249" customWidth="1"/>
    <col min="2" max="2" width="4.28515625" style="249" customWidth="1"/>
    <col min="3" max="3" width="23.5703125" style="249" customWidth="1"/>
    <col min="4" max="5" width="10.28515625" style="249" customWidth="1"/>
    <col min="6" max="6" width="23" style="249" customWidth="1"/>
    <col min="7" max="7" width="25.7109375" style="249" customWidth="1"/>
    <col min="8" max="8" width="14" style="249" customWidth="1"/>
    <col min="9" max="9" width="14.28515625" style="249" customWidth="1"/>
    <col min="10" max="10" width="11" style="249" customWidth="1"/>
    <col min="11" max="11" width="10.42578125" style="249" customWidth="1"/>
    <col min="12" max="12" width="10" style="249" customWidth="1"/>
    <col min="13" max="13" width="14.5703125" style="249" customWidth="1"/>
    <col min="14" max="14" width="19.140625" style="249" customWidth="1"/>
    <col min="15" max="256" width="8.42578125" style="249" customWidth="1"/>
  </cols>
  <sheetData>
    <row r="1" spans="1:19" s="250" customFormat="1" ht="15.75">
      <c r="A1" s="507" t="s">
        <v>0</v>
      </c>
      <c r="B1" s="507"/>
      <c r="C1" s="507"/>
      <c r="D1" s="507"/>
      <c r="E1" s="507"/>
      <c r="F1" s="507"/>
      <c r="G1" s="507"/>
      <c r="H1" s="507"/>
      <c r="I1" s="507"/>
      <c r="J1" s="507"/>
      <c r="K1" s="507"/>
      <c r="L1" s="507"/>
      <c r="M1" s="507"/>
      <c r="N1" s="507"/>
      <c r="O1" s="251"/>
      <c r="P1" s="251"/>
      <c r="Q1" s="252"/>
      <c r="R1" s="252"/>
    </row>
    <row r="2" spans="1:19" s="250" customFormat="1" ht="15.75">
      <c r="A2" s="507" t="s">
        <v>1</v>
      </c>
      <c r="B2" s="507"/>
      <c r="C2" s="507"/>
      <c r="D2" s="507"/>
      <c r="E2" s="507"/>
      <c r="F2" s="507"/>
      <c r="G2" s="507"/>
      <c r="H2" s="507"/>
      <c r="I2" s="507"/>
      <c r="J2" s="507"/>
      <c r="K2" s="507"/>
      <c r="L2" s="507"/>
      <c r="M2" s="507"/>
      <c r="N2" s="507"/>
      <c r="O2" s="507"/>
      <c r="P2" s="507"/>
      <c r="Q2" s="253"/>
    </row>
    <row r="3" spans="1:19" s="250" customFormat="1" ht="15.75">
      <c r="A3" s="507" t="s">
        <v>2</v>
      </c>
      <c r="B3" s="507"/>
      <c r="C3" s="507"/>
      <c r="D3" s="507"/>
      <c r="E3" s="507"/>
      <c r="F3" s="507"/>
      <c r="G3" s="507"/>
      <c r="H3" s="507"/>
      <c r="I3" s="507"/>
      <c r="J3" s="507"/>
      <c r="K3" s="507"/>
      <c r="L3" s="507"/>
      <c r="M3" s="507"/>
      <c r="N3" s="507"/>
      <c r="O3" s="507"/>
      <c r="P3" s="507"/>
      <c r="Q3" s="252"/>
      <c r="R3" s="254"/>
    </row>
    <row r="4" spans="1:19" s="250" customFormat="1" ht="15.75">
      <c r="A4" s="507" t="s">
        <v>3</v>
      </c>
      <c r="B4" s="507"/>
      <c r="C4" s="507"/>
      <c r="D4" s="507"/>
      <c r="E4" s="507"/>
      <c r="F4" s="507"/>
      <c r="G4" s="507"/>
      <c r="H4" s="507"/>
      <c r="I4" s="507"/>
      <c r="J4" s="507"/>
      <c r="K4" s="507"/>
      <c r="L4" s="507"/>
      <c r="M4" s="507"/>
      <c r="N4" s="507"/>
      <c r="O4" s="507"/>
      <c r="P4" s="507"/>
      <c r="Q4" s="253"/>
      <c r="R4" s="255"/>
    </row>
    <row r="5" spans="1:19" s="250" customFormat="1" ht="9" customHeight="1"/>
    <row r="6" spans="1:19" s="250" customFormat="1" ht="15.75">
      <c r="F6" s="528" t="s">
        <v>9</v>
      </c>
      <c r="G6" s="528"/>
      <c r="H6" s="528"/>
      <c r="I6" s="528"/>
      <c r="J6" s="256"/>
      <c r="K6" s="256"/>
      <c r="L6" s="256"/>
      <c r="M6" s="256"/>
      <c r="N6" s="257"/>
      <c r="O6" s="257"/>
      <c r="P6" s="257"/>
    </row>
    <row r="7" spans="1:19" s="250" customFormat="1" ht="15.75">
      <c r="A7" s="529" t="s">
        <v>6</v>
      </c>
      <c r="B7" s="529"/>
      <c r="C7" s="529"/>
      <c r="F7" s="530" t="s">
        <v>4</v>
      </c>
      <c r="G7" s="530"/>
      <c r="H7" s="530"/>
      <c r="I7" s="530"/>
      <c r="J7" s="258"/>
      <c r="K7" s="259" t="s">
        <v>19</v>
      </c>
      <c r="L7" s="259" t="s">
        <v>78</v>
      </c>
      <c r="M7" s="259" t="s">
        <v>128</v>
      </c>
      <c r="N7" s="259" t="s">
        <v>129</v>
      </c>
      <c r="O7" s="257"/>
      <c r="P7" s="257"/>
    </row>
    <row r="8" spans="1:19" s="250" customFormat="1" ht="15.75">
      <c r="A8" s="217" t="s">
        <v>7</v>
      </c>
      <c r="B8" s="217"/>
      <c r="C8" s="217"/>
      <c r="F8" s="534" t="s">
        <v>5</v>
      </c>
      <c r="G8" s="534"/>
      <c r="H8" s="534"/>
      <c r="I8" s="534"/>
      <c r="J8" s="332" t="s">
        <v>67</v>
      </c>
      <c r="K8" s="333">
        <v>12</v>
      </c>
      <c r="L8" s="334">
        <v>9.5</v>
      </c>
      <c r="M8" s="333">
        <v>8.5</v>
      </c>
      <c r="N8" s="334">
        <v>7.5</v>
      </c>
      <c r="O8" s="263"/>
      <c r="P8" s="263"/>
    </row>
    <row r="9" spans="1:19" s="250" customFormat="1" ht="15.75">
      <c r="A9" s="38" t="s">
        <v>16</v>
      </c>
      <c r="B9" s="264"/>
      <c r="C9" s="264"/>
      <c r="D9" s="71">
        <v>48</v>
      </c>
      <c r="E9" s="265"/>
      <c r="F9" s="528" t="s">
        <v>68</v>
      </c>
      <c r="G9" s="528"/>
      <c r="H9" s="528"/>
      <c r="I9" s="528"/>
      <c r="J9" s="260" t="s">
        <v>69</v>
      </c>
      <c r="K9" s="262">
        <v>9.5</v>
      </c>
      <c r="L9" s="262">
        <v>8</v>
      </c>
      <c r="M9" s="262">
        <v>7</v>
      </c>
      <c r="N9" s="262">
        <v>6</v>
      </c>
      <c r="O9" s="255"/>
      <c r="P9" s="255"/>
    </row>
    <row r="10" spans="1:19" s="250" customFormat="1" ht="15.75">
      <c r="A10" s="43" t="s">
        <v>20</v>
      </c>
      <c r="B10" s="266"/>
      <c r="C10" s="267"/>
      <c r="D10" s="55">
        <v>326</v>
      </c>
      <c r="E10" s="268"/>
      <c r="F10" s="269"/>
      <c r="G10" s="269"/>
      <c r="H10" s="269"/>
      <c r="I10" s="269"/>
      <c r="J10" s="260" t="s">
        <v>70</v>
      </c>
      <c r="K10" s="262">
        <v>9.5</v>
      </c>
      <c r="L10" s="262">
        <v>8</v>
      </c>
      <c r="M10" s="262">
        <v>7</v>
      </c>
      <c r="N10" s="262">
        <v>6</v>
      </c>
      <c r="O10" s="255"/>
      <c r="P10" s="255"/>
    </row>
    <row r="11" spans="1:19" s="250" customFormat="1" ht="12.75">
      <c r="J11" s="270"/>
      <c r="K11" s="270"/>
      <c r="L11" s="270"/>
      <c r="M11" s="270"/>
      <c r="N11" s="271"/>
      <c r="O11" s="272"/>
      <c r="P11" s="272"/>
    </row>
    <row r="12" spans="1:19" ht="42" customHeight="1">
      <c r="A12" s="273" t="s">
        <v>21</v>
      </c>
      <c r="B12" s="532" t="s">
        <v>53</v>
      </c>
      <c r="C12" s="532"/>
      <c r="D12" s="273" t="s">
        <v>23</v>
      </c>
      <c r="E12" s="273" t="s">
        <v>54</v>
      </c>
      <c r="F12" s="274" t="s">
        <v>25</v>
      </c>
      <c r="G12" s="274" t="s">
        <v>26</v>
      </c>
      <c r="H12" s="275" t="s">
        <v>633</v>
      </c>
      <c r="I12" s="275" t="s">
        <v>634</v>
      </c>
      <c r="J12" s="276" t="s">
        <v>71</v>
      </c>
      <c r="K12" s="277" t="s">
        <v>29</v>
      </c>
      <c r="L12" s="277" t="s">
        <v>72</v>
      </c>
      <c r="M12" s="533" t="s">
        <v>31</v>
      </c>
      <c r="N12" s="533"/>
      <c r="S12" s="278"/>
    </row>
    <row r="13" spans="1:19" ht="15.75">
      <c r="A13" s="279" t="s">
        <v>82</v>
      </c>
      <c r="B13" s="280"/>
      <c r="C13" s="281"/>
      <c r="D13" s="282"/>
      <c r="E13" s="282"/>
      <c r="F13" s="282"/>
      <c r="G13" s="282"/>
      <c r="H13" s="283"/>
      <c r="I13" s="283"/>
      <c r="J13" s="284"/>
      <c r="K13" s="285"/>
      <c r="L13" s="285"/>
      <c r="M13" s="286"/>
      <c r="N13" s="287"/>
    </row>
    <row r="14" spans="1:19" ht="24.75" customHeight="1">
      <c r="A14" s="288">
        <v>1</v>
      </c>
      <c r="B14" s="289" t="s">
        <v>627</v>
      </c>
      <c r="C14" s="290"/>
      <c r="D14" s="291">
        <v>2001</v>
      </c>
      <c r="E14" s="291" t="s">
        <v>19</v>
      </c>
      <c r="F14" s="291" t="s">
        <v>83</v>
      </c>
      <c r="G14" s="291"/>
      <c r="H14" s="335">
        <f>7.07*0.2</f>
        <v>1.4140000000000001</v>
      </c>
      <c r="I14" s="293">
        <v>16.86</v>
      </c>
      <c r="J14" s="294">
        <f t="shared" ref="J14:J23" si="0">H14+I14</f>
        <v>18.274000000000001</v>
      </c>
      <c r="K14" s="336" t="s">
        <v>19</v>
      </c>
      <c r="L14" s="296">
        <v>20</v>
      </c>
      <c r="M14" s="297" t="s">
        <v>583</v>
      </c>
      <c r="N14" s="298"/>
    </row>
    <row r="15" spans="1:19" ht="24.75" customHeight="1">
      <c r="A15" s="288">
        <f>A14+1</f>
        <v>2</v>
      </c>
      <c r="B15" s="289" t="s">
        <v>588</v>
      </c>
      <c r="C15" s="290"/>
      <c r="D15" s="291">
        <v>1997</v>
      </c>
      <c r="E15" s="291" t="s">
        <v>78</v>
      </c>
      <c r="F15" s="291" t="s">
        <v>83</v>
      </c>
      <c r="G15" s="291"/>
      <c r="H15" s="335">
        <f>7.27*0.2</f>
        <v>1.454</v>
      </c>
      <c r="I15" s="293">
        <v>13.46</v>
      </c>
      <c r="J15" s="294">
        <f t="shared" si="0"/>
        <v>14.914000000000001</v>
      </c>
      <c r="K15" s="336" t="s">
        <v>686</v>
      </c>
      <c r="L15" s="296">
        <v>18</v>
      </c>
      <c r="M15" s="297" t="s">
        <v>589</v>
      </c>
      <c r="N15" s="298"/>
    </row>
    <row r="16" spans="1:19" ht="24.75" customHeight="1">
      <c r="A16" s="288">
        <v>3</v>
      </c>
      <c r="B16" s="289" t="s">
        <v>587</v>
      </c>
      <c r="C16" s="290"/>
      <c r="D16" s="291">
        <v>2010</v>
      </c>
      <c r="E16" s="291" t="s">
        <v>19</v>
      </c>
      <c r="F16" s="291" t="s">
        <v>151</v>
      </c>
      <c r="G16" s="291"/>
      <c r="H16" s="335">
        <f>7*0.2</f>
        <v>1.4000000000000001</v>
      </c>
      <c r="I16" s="293">
        <v>13.38</v>
      </c>
      <c r="J16" s="294">
        <f t="shared" si="0"/>
        <v>14.780000000000001</v>
      </c>
      <c r="K16" s="336" t="s">
        <v>686</v>
      </c>
      <c r="L16" s="296">
        <v>16</v>
      </c>
      <c r="M16" s="297" t="s">
        <v>453</v>
      </c>
      <c r="N16" s="298"/>
    </row>
    <row r="17" spans="1:14" ht="24.75" customHeight="1">
      <c r="A17" s="288">
        <v>4</v>
      </c>
      <c r="B17" s="289" t="s">
        <v>590</v>
      </c>
      <c r="C17" s="290"/>
      <c r="D17" s="291">
        <v>2002</v>
      </c>
      <c r="E17" s="291" t="s">
        <v>19</v>
      </c>
      <c r="F17" s="291" t="s">
        <v>121</v>
      </c>
      <c r="G17" s="291"/>
      <c r="H17" s="335">
        <f>7.2*0.2</f>
        <v>1.4400000000000002</v>
      </c>
      <c r="I17" s="293">
        <v>13.04</v>
      </c>
      <c r="J17" s="294">
        <f t="shared" si="0"/>
        <v>14.479999999999999</v>
      </c>
      <c r="K17" s="336" t="s">
        <v>19</v>
      </c>
      <c r="L17" s="296">
        <v>15</v>
      </c>
      <c r="M17" s="297" t="s">
        <v>625</v>
      </c>
      <c r="N17" s="298"/>
    </row>
    <row r="18" spans="1:14" ht="24.75" customHeight="1">
      <c r="A18" s="288">
        <v>5</v>
      </c>
      <c r="B18" s="289" t="s">
        <v>586</v>
      </c>
      <c r="C18" s="290"/>
      <c r="D18" s="291">
        <v>2005</v>
      </c>
      <c r="E18" s="291" t="s">
        <v>19</v>
      </c>
      <c r="F18" s="291" t="s">
        <v>76</v>
      </c>
      <c r="G18" s="291" t="s">
        <v>547</v>
      </c>
      <c r="H18" s="335">
        <f>5.87*0.2</f>
        <v>1.1740000000000002</v>
      </c>
      <c r="I18" s="293">
        <v>11.93</v>
      </c>
      <c r="J18" s="294">
        <f t="shared" si="0"/>
        <v>13.103999999999999</v>
      </c>
      <c r="K18" s="336" t="s">
        <v>19</v>
      </c>
      <c r="L18" s="296">
        <v>14</v>
      </c>
      <c r="M18" s="297" t="s">
        <v>579</v>
      </c>
      <c r="N18" s="298"/>
    </row>
    <row r="19" spans="1:14" ht="24.75" customHeight="1">
      <c r="A19" s="288">
        <v>6</v>
      </c>
      <c r="B19" s="289" t="s">
        <v>410</v>
      </c>
      <c r="C19" s="290"/>
      <c r="D19" s="291">
        <v>1986</v>
      </c>
      <c r="E19" s="291" t="s">
        <v>18</v>
      </c>
      <c r="F19" s="291" t="s">
        <v>51</v>
      </c>
      <c r="G19" s="337" t="s">
        <v>584</v>
      </c>
      <c r="H19" s="335">
        <f>7.9*0.2</f>
        <v>1.58</v>
      </c>
      <c r="I19" s="293">
        <v>10.5</v>
      </c>
      <c r="J19" s="294">
        <f t="shared" si="0"/>
        <v>12.08</v>
      </c>
      <c r="K19" s="336" t="s">
        <v>19</v>
      </c>
      <c r="L19" s="296">
        <v>13</v>
      </c>
      <c r="M19" s="297" t="s">
        <v>585</v>
      </c>
      <c r="N19" s="298"/>
    </row>
    <row r="20" spans="1:14" ht="24.75" customHeight="1">
      <c r="A20" s="288">
        <v>7</v>
      </c>
      <c r="B20" s="289" t="s">
        <v>598</v>
      </c>
      <c r="C20" s="290"/>
      <c r="D20" s="291">
        <v>2006</v>
      </c>
      <c r="E20" s="291" t="s">
        <v>78</v>
      </c>
      <c r="F20" s="291" t="s">
        <v>91</v>
      </c>
      <c r="G20" s="291" t="s">
        <v>599</v>
      </c>
      <c r="H20" s="335">
        <f>5.33*0.2</f>
        <v>1.0660000000000001</v>
      </c>
      <c r="I20" s="293">
        <v>9.35</v>
      </c>
      <c r="J20" s="294">
        <f t="shared" si="0"/>
        <v>10.416</v>
      </c>
      <c r="K20" s="336" t="s">
        <v>686</v>
      </c>
      <c r="L20" s="296">
        <v>12</v>
      </c>
      <c r="M20" s="297" t="s">
        <v>426</v>
      </c>
      <c r="N20" s="298"/>
    </row>
    <row r="21" spans="1:14" ht="24.75" customHeight="1">
      <c r="A21" s="288">
        <v>8</v>
      </c>
      <c r="B21" s="289" t="s">
        <v>593</v>
      </c>
      <c r="C21" s="290"/>
      <c r="D21" s="291">
        <v>1991</v>
      </c>
      <c r="E21" s="291" t="s">
        <v>19</v>
      </c>
      <c r="F21" s="291" t="s">
        <v>121</v>
      </c>
      <c r="G21" s="291"/>
      <c r="H21" s="335">
        <f>4.93*0.2</f>
        <v>0.98599999999999999</v>
      </c>
      <c r="I21" s="293">
        <v>7.63</v>
      </c>
      <c r="J21" s="294">
        <f t="shared" si="0"/>
        <v>8.6159999999999997</v>
      </c>
      <c r="K21" s="338" t="s">
        <v>78</v>
      </c>
      <c r="L21" s="296">
        <v>11</v>
      </c>
      <c r="M21" s="297" t="s">
        <v>594</v>
      </c>
      <c r="N21" s="298"/>
    </row>
    <row r="22" spans="1:14" ht="24.75" customHeight="1">
      <c r="A22" s="288">
        <v>9</v>
      </c>
      <c r="B22" s="289" t="s">
        <v>597</v>
      </c>
      <c r="C22" s="290"/>
      <c r="D22" s="291">
        <v>1988</v>
      </c>
      <c r="E22" s="291" t="s">
        <v>78</v>
      </c>
      <c r="F22" s="291" t="s">
        <v>121</v>
      </c>
      <c r="G22" s="291"/>
      <c r="H22" s="335">
        <v>0</v>
      </c>
      <c r="I22" s="293">
        <v>3.91</v>
      </c>
      <c r="J22" s="294">
        <f t="shared" si="0"/>
        <v>3.91</v>
      </c>
      <c r="K22" s="336" t="s">
        <v>521</v>
      </c>
      <c r="L22" s="296">
        <v>10</v>
      </c>
      <c r="M22" s="297" t="s">
        <v>594</v>
      </c>
      <c r="N22" s="298"/>
    </row>
    <row r="23" spans="1:14" ht="24.75" customHeight="1">
      <c r="A23" s="288">
        <f>A22+1</f>
        <v>10</v>
      </c>
      <c r="B23" s="289" t="s">
        <v>595</v>
      </c>
      <c r="C23" s="290"/>
      <c r="D23" s="291">
        <v>2006</v>
      </c>
      <c r="E23" s="291" t="s">
        <v>19</v>
      </c>
      <c r="F23" s="291" t="s">
        <v>157</v>
      </c>
      <c r="G23" s="291"/>
      <c r="H23" s="335">
        <v>0</v>
      </c>
      <c r="I23" s="293">
        <v>2</v>
      </c>
      <c r="J23" s="294">
        <f t="shared" si="0"/>
        <v>2</v>
      </c>
      <c r="K23" s="336" t="s">
        <v>521</v>
      </c>
      <c r="L23" s="296">
        <v>9</v>
      </c>
      <c r="M23" s="297" t="s">
        <v>596</v>
      </c>
      <c r="N23" s="298"/>
    </row>
    <row r="24" spans="1:14" ht="16.5" hidden="1" customHeight="1">
      <c r="A24" s="301">
        <v>7</v>
      </c>
      <c r="B24" s="302"/>
      <c r="C24" s="303"/>
      <c r="D24" s="304"/>
      <c r="E24" s="305"/>
      <c r="F24" s="305"/>
      <c r="G24" s="306"/>
      <c r="H24" s="307"/>
      <c r="I24" s="308"/>
      <c r="J24" s="308"/>
      <c r="K24" s="339"/>
      <c r="L24" s="259" t="s">
        <v>19</v>
      </c>
      <c r="M24" s="340"/>
      <c r="N24" s="341"/>
    </row>
    <row r="25" spans="1:14" ht="16.5" hidden="1" customHeight="1">
      <c r="A25" s="264">
        <v>8</v>
      </c>
      <c r="B25" s="302"/>
      <c r="C25" s="303"/>
      <c r="D25" s="304"/>
      <c r="E25" s="305"/>
      <c r="F25" s="305"/>
      <c r="G25" s="314"/>
      <c r="H25" s="307"/>
      <c r="I25" s="315"/>
      <c r="J25" s="342"/>
      <c r="K25" s="333"/>
      <c r="L25" s="259" t="s">
        <v>19</v>
      </c>
      <c r="M25" s="340"/>
      <c r="N25" s="341"/>
    </row>
    <row r="26" spans="1:14" ht="16.5" hidden="1" customHeight="1">
      <c r="A26" s="264">
        <v>9</v>
      </c>
      <c r="B26" s="302"/>
      <c r="C26" s="303"/>
      <c r="D26" s="305"/>
      <c r="E26" s="305"/>
      <c r="F26" s="305"/>
      <c r="G26" s="314"/>
      <c r="H26" s="307"/>
      <c r="I26" s="315"/>
      <c r="J26" s="342"/>
      <c r="K26" s="333"/>
      <c r="L26" s="259" t="s">
        <v>19</v>
      </c>
      <c r="M26" s="340"/>
      <c r="N26" s="341"/>
    </row>
    <row r="27" spans="1:14" ht="16.5" hidden="1" customHeight="1">
      <c r="A27" s="317">
        <v>10</v>
      </c>
      <c r="B27" s="318"/>
      <c r="C27" s="319"/>
      <c r="D27" s="320"/>
      <c r="E27" s="321"/>
      <c r="F27" s="321"/>
      <c r="G27" s="322"/>
      <c r="H27" s="323"/>
      <c r="I27" s="324"/>
      <c r="J27" s="324"/>
      <c r="K27" s="343"/>
      <c r="L27" s="344" t="s">
        <v>19</v>
      </c>
      <c r="M27" s="345"/>
      <c r="N27" s="346"/>
    </row>
    <row r="28" spans="1:14" s="250" customFormat="1" ht="12.75"/>
    <row r="29" spans="1:14" s="63" customFormat="1">
      <c r="A29" s="32" t="s">
        <v>32</v>
      </c>
      <c r="B29" s="17"/>
      <c r="C29" s="17"/>
      <c r="F29" s="62" t="s">
        <v>33</v>
      </c>
      <c r="I29" s="32" t="s">
        <v>34</v>
      </c>
      <c r="K29" s="62" t="s">
        <v>140</v>
      </c>
    </row>
    <row r="30" spans="1:14" s="63" customFormat="1">
      <c r="A30" s="32"/>
      <c r="B30" s="17"/>
      <c r="C30" s="17"/>
      <c r="I30" s="32"/>
    </row>
    <row r="31" spans="1:14" s="63" customFormat="1">
      <c r="A31" s="32" t="s">
        <v>35</v>
      </c>
      <c r="B31" s="17"/>
      <c r="C31" s="17"/>
      <c r="F31" s="62" t="s">
        <v>36</v>
      </c>
      <c r="I31" s="32" t="s">
        <v>37</v>
      </c>
      <c r="K31" s="62" t="s">
        <v>66</v>
      </c>
    </row>
    <row r="32" spans="1:14" ht="24" customHeight="1">
      <c r="A32" s="330"/>
      <c r="B32" s="330"/>
      <c r="C32" s="330"/>
      <c r="D32" s="330"/>
      <c r="E32" s="330"/>
      <c r="F32" s="330"/>
      <c r="G32" s="330"/>
      <c r="H32" s="330"/>
      <c r="I32" s="331"/>
      <c r="J32" s="330"/>
      <c r="K32" s="330"/>
      <c r="L32" s="330"/>
      <c r="M32" s="330"/>
    </row>
    <row r="33" spans="1:13">
      <c r="A33" s="330"/>
      <c r="B33" s="330"/>
      <c r="C33" s="330"/>
      <c r="D33" s="330"/>
      <c r="E33" s="330"/>
      <c r="F33" s="330"/>
      <c r="G33" s="330"/>
      <c r="H33" s="330"/>
      <c r="I33" s="330"/>
      <c r="J33" s="330"/>
      <c r="K33" s="330"/>
      <c r="L33" s="330"/>
      <c r="M33" s="330"/>
    </row>
    <row r="36" spans="1:13">
      <c r="A36" s="330"/>
      <c r="B36" s="330"/>
      <c r="C36" s="330"/>
      <c r="D36" s="330"/>
      <c r="E36" s="330"/>
      <c r="F36" s="330"/>
      <c r="G36" s="330"/>
      <c r="H36" s="330"/>
      <c r="I36" s="330"/>
      <c r="J36" s="330"/>
      <c r="K36" s="330"/>
      <c r="L36" s="330"/>
      <c r="M36" s="330"/>
    </row>
    <row r="37" spans="1:13">
      <c r="A37" s="330"/>
      <c r="B37" s="330"/>
      <c r="C37" s="330"/>
      <c r="D37" s="330"/>
      <c r="E37" s="330"/>
      <c r="F37" s="330"/>
      <c r="G37" s="330"/>
      <c r="H37" s="330"/>
      <c r="I37" s="330"/>
      <c r="J37" s="330"/>
      <c r="K37" s="330"/>
      <c r="L37" s="330"/>
      <c r="M37" s="330"/>
    </row>
  </sheetData>
  <mergeCells count="14">
    <mergeCell ref="F9:I9"/>
    <mergeCell ref="B12:C12"/>
    <mergeCell ref="M12:N12"/>
    <mergeCell ref="A7:C7"/>
    <mergeCell ref="F7:I7"/>
    <mergeCell ref="A2:N2"/>
    <mergeCell ref="A3:N3"/>
    <mergeCell ref="F8:I8"/>
    <mergeCell ref="O4:P4"/>
    <mergeCell ref="F6:I6"/>
    <mergeCell ref="A1:N1"/>
    <mergeCell ref="O2:P2"/>
    <mergeCell ref="O3:P3"/>
    <mergeCell ref="A4:N4"/>
  </mergeCells>
  <printOptions horizontalCentered="1"/>
  <pageMargins left="0.23622047244094491" right="0.23622047244094491" top="0.74803149606299213" bottom="0.74803149606299213" header="0" footer="0"/>
  <pageSetup paperSize="9" scale="72" orientation="landscape"/>
  <drawing r:id="rId1"/>
</worksheet>
</file>

<file path=xl/worksheets/sheet2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V44"/>
  <sheetViews>
    <sheetView topLeftCell="A13" zoomScale="85" workbookViewId="0">
      <selection activeCell="M26" sqref="M26:N27"/>
    </sheetView>
  </sheetViews>
  <sheetFormatPr defaultColWidth="9" defaultRowHeight="15"/>
  <cols>
    <col min="1" max="1" width="8.28515625" style="249" customWidth="1"/>
    <col min="2" max="2" width="4.28515625" style="249" customWidth="1"/>
    <col min="3" max="3" width="22.85546875" style="249" customWidth="1"/>
    <col min="4" max="4" width="10.28515625" style="249" customWidth="1"/>
    <col min="5" max="5" width="10" style="249" customWidth="1"/>
    <col min="6" max="6" width="23.28515625" style="249" customWidth="1"/>
    <col min="7" max="7" width="20.85546875" style="249" customWidth="1"/>
    <col min="8" max="8" width="14.5703125" style="249" customWidth="1"/>
    <col min="9" max="9" width="14.28515625" style="249" customWidth="1"/>
    <col min="10" max="10" width="11.42578125" style="249" customWidth="1"/>
    <col min="11" max="11" width="10" style="249" customWidth="1"/>
    <col min="12" max="12" width="9.7109375" style="249" customWidth="1"/>
    <col min="13" max="13" width="12.5703125" style="249" customWidth="1"/>
    <col min="14" max="14" width="15.85546875" style="249" customWidth="1"/>
    <col min="15" max="256" width="8.42578125" style="249" customWidth="1"/>
  </cols>
  <sheetData>
    <row r="1" spans="1:17" s="250" customFormat="1" ht="15.75">
      <c r="A1" s="507" t="s">
        <v>0</v>
      </c>
      <c r="B1" s="507"/>
      <c r="C1" s="507"/>
      <c r="D1" s="507"/>
      <c r="E1" s="507"/>
      <c r="F1" s="507"/>
      <c r="G1" s="507"/>
      <c r="H1" s="507"/>
      <c r="I1" s="507"/>
      <c r="J1" s="507"/>
      <c r="K1" s="507"/>
      <c r="L1" s="507"/>
      <c r="M1" s="507"/>
      <c r="N1" s="507"/>
      <c r="O1" s="252"/>
      <c r="P1" s="252"/>
    </row>
    <row r="2" spans="1:17" s="250" customFormat="1" ht="15.75">
      <c r="A2" s="507" t="s">
        <v>1</v>
      </c>
      <c r="B2" s="507"/>
      <c r="C2" s="507"/>
      <c r="D2" s="507"/>
      <c r="E2" s="507"/>
      <c r="F2" s="507"/>
      <c r="G2" s="507"/>
      <c r="H2" s="507"/>
      <c r="I2" s="507"/>
      <c r="J2" s="507"/>
      <c r="K2" s="507"/>
      <c r="L2" s="507"/>
      <c r="M2" s="507"/>
      <c r="N2" s="507"/>
      <c r="O2" s="253"/>
    </row>
    <row r="3" spans="1:17" s="250" customFormat="1" ht="15.75">
      <c r="A3" s="507" t="s">
        <v>2</v>
      </c>
      <c r="B3" s="507"/>
      <c r="C3" s="507"/>
      <c r="D3" s="507"/>
      <c r="E3" s="507"/>
      <c r="F3" s="507"/>
      <c r="G3" s="507"/>
      <c r="H3" s="507"/>
      <c r="I3" s="507"/>
      <c r="J3" s="507"/>
      <c r="K3" s="507"/>
      <c r="L3" s="507"/>
      <c r="M3" s="507"/>
      <c r="N3" s="507"/>
      <c r="O3" s="252"/>
      <c r="P3" s="254"/>
    </row>
    <row r="4" spans="1:17" s="250" customFormat="1" ht="15.75">
      <c r="A4" s="507" t="s">
        <v>3</v>
      </c>
      <c r="B4" s="507"/>
      <c r="C4" s="507"/>
      <c r="D4" s="507"/>
      <c r="E4" s="507"/>
      <c r="F4" s="507"/>
      <c r="G4" s="507"/>
      <c r="H4" s="507"/>
      <c r="I4" s="507"/>
      <c r="J4" s="507"/>
      <c r="K4" s="507"/>
      <c r="L4" s="507"/>
      <c r="M4" s="507"/>
      <c r="N4" s="507"/>
      <c r="O4" s="253"/>
      <c r="P4" s="255"/>
    </row>
    <row r="5" spans="1:17" s="250" customFormat="1" ht="9" customHeight="1"/>
    <row r="6" spans="1:17" s="250" customFormat="1" ht="15.75">
      <c r="F6" s="528" t="s">
        <v>9</v>
      </c>
      <c r="G6" s="528"/>
      <c r="H6" s="528"/>
      <c r="I6" s="528"/>
      <c r="J6" s="256"/>
      <c r="K6" s="256"/>
      <c r="L6" s="256"/>
      <c r="M6" s="256"/>
      <c r="N6" s="257"/>
    </row>
    <row r="7" spans="1:17" s="250" customFormat="1" ht="15.75">
      <c r="A7" s="529" t="s">
        <v>6</v>
      </c>
      <c r="B7" s="529"/>
      <c r="C7" s="529"/>
      <c r="F7" s="530" t="s">
        <v>4</v>
      </c>
      <c r="G7" s="530"/>
      <c r="H7" s="530"/>
      <c r="I7" s="530"/>
      <c r="J7" s="258"/>
      <c r="K7" s="259" t="s">
        <v>19</v>
      </c>
      <c r="L7" s="259" t="s">
        <v>78</v>
      </c>
      <c r="M7" s="259" t="s">
        <v>128</v>
      </c>
      <c r="N7" s="259" t="s">
        <v>129</v>
      </c>
    </row>
    <row r="8" spans="1:17" s="250" customFormat="1" ht="15.75">
      <c r="A8" s="217" t="s">
        <v>7</v>
      </c>
      <c r="B8" s="217"/>
      <c r="C8" s="217"/>
      <c r="F8" s="534" t="s">
        <v>5</v>
      </c>
      <c r="G8" s="534"/>
      <c r="H8" s="534"/>
      <c r="I8" s="534"/>
      <c r="J8" s="332" t="s">
        <v>67</v>
      </c>
      <c r="K8" s="333">
        <v>12</v>
      </c>
      <c r="L8" s="334">
        <v>9.5</v>
      </c>
      <c r="M8" s="333">
        <v>8.5</v>
      </c>
      <c r="N8" s="334">
        <v>7.5</v>
      </c>
    </row>
    <row r="9" spans="1:17" s="250" customFormat="1" ht="15.75">
      <c r="A9" s="38" t="s">
        <v>16</v>
      </c>
      <c r="B9" s="264"/>
      <c r="C9" s="264"/>
      <c r="D9" s="71">
        <v>48</v>
      </c>
      <c r="E9" s="265"/>
      <c r="F9" s="528" t="s">
        <v>68</v>
      </c>
      <c r="G9" s="528"/>
      <c r="H9" s="528"/>
      <c r="I9" s="528"/>
      <c r="J9" s="332" t="s">
        <v>69</v>
      </c>
      <c r="K9" s="262">
        <v>9.5</v>
      </c>
      <c r="L9" s="334">
        <v>8</v>
      </c>
      <c r="M9" s="334">
        <v>7</v>
      </c>
      <c r="N9" s="334">
        <v>6</v>
      </c>
    </row>
    <row r="10" spans="1:17" s="250" customFormat="1" ht="15.75">
      <c r="A10" s="43" t="s">
        <v>20</v>
      </c>
      <c r="B10" s="266"/>
      <c r="C10" s="267"/>
      <c r="D10" s="55">
        <v>326</v>
      </c>
      <c r="E10" s="268"/>
      <c r="F10" s="269"/>
      <c r="G10" s="269"/>
      <c r="H10" s="269"/>
      <c r="I10" s="269"/>
      <c r="J10" s="260" t="s">
        <v>70</v>
      </c>
      <c r="K10" s="262">
        <v>9.5</v>
      </c>
      <c r="L10" s="262">
        <v>8</v>
      </c>
      <c r="M10" s="262">
        <v>7</v>
      </c>
      <c r="N10" s="262">
        <v>6</v>
      </c>
    </row>
    <row r="11" spans="1:17" s="250" customFormat="1" ht="12.75">
      <c r="K11" s="270"/>
      <c r="N11" s="272"/>
    </row>
    <row r="12" spans="1:17" ht="42" customHeight="1">
      <c r="A12" s="273" t="s">
        <v>21</v>
      </c>
      <c r="B12" s="532" t="s">
        <v>53</v>
      </c>
      <c r="C12" s="532"/>
      <c r="D12" s="273" t="s">
        <v>23</v>
      </c>
      <c r="E12" s="273" t="s">
        <v>54</v>
      </c>
      <c r="F12" s="274" t="s">
        <v>25</v>
      </c>
      <c r="G12" s="274" t="s">
        <v>26</v>
      </c>
      <c r="H12" s="275" t="s">
        <v>633</v>
      </c>
      <c r="I12" s="275" t="s">
        <v>634</v>
      </c>
      <c r="J12" s="273" t="s">
        <v>71</v>
      </c>
      <c r="K12" s="277" t="s">
        <v>29</v>
      </c>
      <c r="L12" s="347" t="s">
        <v>72</v>
      </c>
      <c r="M12" s="540" t="s">
        <v>31</v>
      </c>
      <c r="N12" s="540"/>
      <c r="Q12" s="278"/>
    </row>
    <row r="13" spans="1:17" ht="15.75">
      <c r="A13" s="279" t="s">
        <v>87</v>
      </c>
      <c r="B13" s="280"/>
      <c r="C13" s="281"/>
      <c r="D13" s="282"/>
      <c r="E13" s="282"/>
      <c r="F13" s="282"/>
      <c r="G13" s="282"/>
      <c r="H13" s="283"/>
      <c r="I13" s="283"/>
      <c r="J13" s="283"/>
      <c r="K13" s="285"/>
      <c r="L13" s="348"/>
      <c r="M13" s="282"/>
      <c r="N13" s="349"/>
    </row>
    <row r="14" spans="1:17" ht="24.75" customHeight="1">
      <c r="A14" s="541">
        <v>1</v>
      </c>
      <c r="B14" s="350" t="s">
        <v>578</v>
      </c>
      <c r="C14" s="351"/>
      <c r="D14" s="352">
        <v>1994</v>
      </c>
      <c r="E14" s="353" t="s">
        <v>19</v>
      </c>
      <c r="F14" s="353" t="s">
        <v>76</v>
      </c>
      <c r="G14" s="354"/>
      <c r="H14" s="535">
        <f>4.45*0.2</f>
        <v>0.89000000000000012</v>
      </c>
      <c r="I14" s="535">
        <v>11.58</v>
      </c>
      <c r="J14" s="535">
        <f>H14+I14</f>
        <v>12.47</v>
      </c>
      <c r="K14" s="537" t="s">
        <v>19</v>
      </c>
      <c r="L14" s="536">
        <v>20</v>
      </c>
      <c r="M14" s="355" t="s">
        <v>579</v>
      </c>
      <c r="N14" s="356"/>
    </row>
    <row r="15" spans="1:17" ht="24.75" customHeight="1">
      <c r="A15" s="541"/>
      <c r="B15" s="357" t="s">
        <v>600</v>
      </c>
      <c r="C15" s="358"/>
      <c r="D15" s="359">
        <v>2000</v>
      </c>
      <c r="E15" s="360" t="s">
        <v>18</v>
      </c>
      <c r="F15" s="360" t="s">
        <v>76</v>
      </c>
      <c r="G15" s="361"/>
      <c r="H15" s="535"/>
      <c r="I15" s="535"/>
      <c r="J15" s="535"/>
      <c r="K15" s="537"/>
      <c r="L15" s="536"/>
      <c r="M15" s="362" t="s">
        <v>592</v>
      </c>
      <c r="N15" s="363"/>
    </row>
    <row r="16" spans="1:17" ht="24.75" customHeight="1">
      <c r="A16" s="541">
        <v>2</v>
      </c>
      <c r="B16" s="350" t="s">
        <v>601</v>
      </c>
      <c r="C16" s="351"/>
      <c r="D16" s="352">
        <v>1999</v>
      </c>
      <c r="E16" s="353"/>
      <c r="F16" s="353" t="s">
        <v>39</v>
      </c>
      <c r="G16" s="354"/>
      <c r="H16" s="535">
        <f>4.25*0.2</f>
        <v>0.85000000000000009</v>
      </c>
      <c r="I16" s="535">
        <v>10.25</v>
      </c>
      <c r="J16" s="535">
        <f>H16+I16</f>
        <v>11.1</v>
      </c>
      <c r="K16" s="537" t="s">
        <v>19</v>
      </c>
      <c r="L16" s="536">
        <v>18</v>
      </c>
      <c r="M16" s="355" t="s">
        <v>626</v>
      </c>
      <c r="N16" s="356"/>
    </row>
    <row r="17" spans="1:14" ht="24.75" customHeight="1">
      <c r="A17" s="541"/>
      <c r="B17" s="357" t="s">
        <v>602</v>
      </c>
      <c r="C17" s="358"/>
      <c r="D17" s="359">
        <v>1996</v>
      </c>
      <c r="E17" s="360"/>
      <c r="F17" s="360" t="s">
        <v>39</v>
      </c>
      <c r="G17" s="361"/>
      <c r="H17" s="535"/>
      <c r="I17" s="535"/>
      <c r="J17" s="535"/>
      <c r="K17" s="537"/>
      <c r="L17" s="536"/>
      <c r="M17" s="362" t="s">
        <v>626</v>
      </c>
      <c r="N17" s="363"/>
    </row>
    <row r="18" spans="1:14" ht="24.75" customHeight="1">
      <c r="A18" s="541">
        <v>3</v>
      </c>
      <c r="B18" s="350" t="s">
        <v>576</v>
      </c>
      <c r="C18" s="351"/>
      <c r="D18" s="352">
        <v>1987</v>
      </c>
      <c r="E18" s="353" t="s">
        <v>19</v>
      </c>
      <c r="F18" s="353" t="s">
        <v>603</v>
      </c>
      <c r="G18" s="354"/>
      <c r="H18" s="535">
        <f>2.42*0.2</f>
        <v>0.48399999999999999</v>
      </c>
      <c r="I18" s="535">
        <v>0</v>
      </c>
      <c r="J18" s="542">
        <f>H18+I18</f>
        <v>0.48399999999999999</v>
      </c>
      <c r="K18" s="537" t="s">
        <v>521</v>
      </c>
      <c r="L18" s="536">
        <v>16</v>
      </c>
      <c r="M18" s="355" t="s">
        <v>604</v>
      </c>
      <c r="N18" s="356"/>
    </row>
    <row r="19" spans="1:14" ht="24.75" customHeight="1">
      <c r="A19" s="541"/>
      <c r="B19" s="357" t="s">
        <v>605</v>
      </c>
      <c r="C19" s="358"/>
      <c r="D19" s="359">
        <v>1980</v>
      </c>
      <c r="E19" s="360" t="s">
        <v>19</v>
      </c>
      <c r="F19" s="360" t="s">
        <v>603</v>
      </c>
      <c r="G19" s="361"/>
      <c r="H19" s="535"/>
      <c r="I19" s="535"/>
      <c r="J19" s="542"/>
      <c r="K19" s="537"/>
      <c r="L19" s="536"/>
      <c r="M19" s="364" t="s">
        <v>572</v>
      </c>
      <c r="N19" s="363"/>
    </row>
    <row r="20" spans="1:14" ht="16.5" hidden="1" customHeight="1">
      <c r="A20" s="301">
        <v>7</v>
      </c>
      <c r="B20" s="302"/>
      <c r="C20" s="303"/>
      <c r="D20" s="304"/>
      <c r="E20" s="305"/>
      <c r="F20" s="305"/>
      <c r="G20" s="306"/>
      <c r="H20" s="365"/>
      <c r="I20" s="366"/>
      <c r="J20" s="366"/>
      <c r="K20" s="367"/>
      <c r="L20" s="368" t="s">
        <v>19</v>
      </c>
      <c r="M20" s="340"/>
      <c r="N20" s="341"/>
    </row>
    <row r="21" spans="1:14" ht="16.5" hidden="1" customHeight="1">
      <c r="A21" s="264">
        <v>8</v>
      </c>
      <c r="B21" s="302"/>
      <c r="C21" s="303"/>
      <c r="D21" s="304"/>
      <c r="E21" s="305"/>
      <c r="F21" s="305"/>
      <c r="G21" s="314"/>
      <c r="H21" s="365"/>
      <c r="I21" s="369"/>
      <c r="J21" s="370"/>
      <c r="K21" s="371"/>
      <c r="L21" s="368" t="s">
        <v>19</v>
      </c>
      <c r="M21" s="340"/>
      <c r="N21" s="341"/>
    </row>
    <row r="22" spans="1:14" ht="16.5" hidden="1" customHeight="1">
      <c r="A22" s="264">
        <v>9</v>
      </c>
      <c r="B22" s="302"/>
      <c r="C22" s="303"/>
      <c r="D22" s="305"/>
      <c r="E22" s="305"/>
      <c r="F22" s="305"/>
      <c r="G22" s="314"/>
      <c r="H22" s="365"/>
      <c r="I22" s="369"/>
      <c r="J22" s="370"/>
      <c r="K22" s="371"/>
      <c r="L22" s="368" t="s">
        <v>19</v>
      </c>
      <c r="M22" s="340"/>
      <c r="N22" s="341"/>
    </row>
    <row r="23" spans="1:14" ht="16.5" hidden="1" customHeight="1">
      <c r="A23" s="317">
        <v>10</v>
      </c>
      <c r="B23" s="318"/>
      <c r="C23" s="319"/>
      <c r="D23" s="320"/>
      <c r="E23" s="321"/>
      <c r="F23" s="321"/>
      <c r="G23" s="322"/>
      <c r="H23" s="372"/>
      <c r="I23" s="373"/>
      <c r="J23" s="373"/>
      <c r="K23" s="374"/>
      <c r="L23" s="375" t="s">
        <v>19</v>
      </c>
      <c r="M23" s="345"/>
      <c r="N23" s="346"/>
    </row>
    <row r="24" spans="1:14" s="250" customFormat="1" ht="15.75">
      <c r="H24" s="376"/>
      <c r="I24" s="376"/>
      <c r="J24" s="376"/>
      <c r="K24" s="377"/>
      <c r="L24" s="378"/>
    </row>
    <row r="25" spans="1:14" ht="15.75">
      <c r="A25" s="279" t="s">
        <v>86</v>
      </c>
      <c r="B25" s="280"/>
      <c r="C25" s="281"/>
      <c r="D25" s="282"/>
      <c r="E25" s="282"/>
      <c r="F25" s="282"/>
      <c r="G25" s="282"/>
      <c r="H25" s="379"/>
      <c r="I25" s="379"/>
      <c r="J25" s="379"/>
      <c r="K25" s="380"/>
      <c r="L25" s="381"/>
      <c r="M25" s="282"/>
      <c r="N25" s="349"/>
    </row>
    <row r="26" spans="1:14" ht="27" customHeight="1">
      <c r="A26" s="541">
        <v>1</v>
      </c>
      <c r="B26" s="350" t="s">
        <v>627</v>
      </c>
      <c r="C26" s="351"/>
      <c r="D26" s="352">
        <v>2001</v>
      </c>
      <c r="E26" s="353" t="s">
        <v>19</v>
      </c>
      <c r="F26" s="353" t="s">
        <v>83</v>
      </c>
      <c r="G26" s="354"/>
      <c r="H26" s="535">
        <f>4.5*0.2</f>
        <v>0.9</v>
      </c>
      <c r="I26" s="535">
        <v>7.6</v>
      </c>
      <c r="J26" s="535">
        <f>H26+I26</f>
        <v>8.5</v>
      </c>
      <c r="K26" s="537" t="s">
        <v>78</v>
      </c>
      <c r="L26" s="536">
        <v>20</v>
      </c>
      <c r="M26" s="355" t="s">
        <v>583</v>
      </c>
      <c r="N26" s="356"/>
    </row>
    <row r="27" spans="1:14" ht="27" customHeight="1">
      <c r="A27" s="541"/>
      <c r="B27" s="357" t="s">
        <v>588</v>
      </c>
      <c r="C27" s="358"/>
      <c r="D27" s="359">
        <v>1997</v>
      </c>
      <c r="E27" s="360" t="s">
        <v>688</v>
      </c>
      <c r="F27" s="360" t="s">
        <v>83</v>
      </c>
      <c r="G27" s="361"/>
      <c r="H27" s="535"/>
      <c r="I27" s="535"/>
      <c r="J27" s="535"/>
      <c r="K27" s="537"/>
      <c r="L27" s="536"/>
      <c r="M27" s="538" t="s">
        <v>628</v>
      </c>
      <c r="N27" s="539"/>
    </row>
    <row r="28" spans="1:14" ht="25.5">
      <c r="A28" s="541">
        <v>2</v>
      </c>
      <c r="B28" s="350" t="s">
        <v>425</v>
      </c>
      <c r="C28" s="351"/>
      <c r="D28" s="352">
        <v>2007</v>
      </c>
      <c r="E28" s="353" t="s">
        <v>78</v>
      </c>
      <c r="F28" s="353" t="s">
        <v>91</v>
      </c>
      <c r="G28" s="354" t="s">
        <v>635</v>
      </c>
      <c r="H28" s="535">
        <f>2.86*0.2</f>
        <v>0.57199999999999995</v>
      </c>
      <c r="I28" s="535">
        <v>5.8</v>
      </c>
      <c r="J28" s="535">
        <f>H28+I28</f>
        <v>6.3719999999999999</v>
      </c>
      <c r="K28" s="537" t="s">
        <v>128</v>
      </c>
      <c r="L28" s="536">
        <v>18</v>
      </c>
      <c r="M28" s="355" t="s">
        <v>426</v>
      </c>
      <c r="N28" s="356"/>
    </row>
    <row r="29" spans="1:14" ht="25.5">
      <c r="A29" s="541"/>
      <c r="B29" s="357" t="s">
        <v>598</v>
      </c>
      <c r="C29" s="358"/>
      <c r="D29" s="359">
        <v>2006</v>
      </c>
      <c r="E29" s="360" t="s">
        <v>78</v>
      </c>
      <c r="F29" s="382" t="s">
        <v>91</v>
      </c>
      <c r="G29" s="354" t="s">
        <v>635</v>
      </c>
      <c r="H29" s="535"/>
      <c r="I29" s="535"/>
      <c r="J29" s="535"/>
      <c r="K29" s="537"/>
      <c r="L29" s="536"/>
      <c r="M29" s="362" t="s">
        <v>426</v>
      </c>
      <c r="N29" s="363"/>
    </row>
    <row r="30" spans="1:14" ht="25.5">
      <c r="A30" s="541">
        <v>3</v>
      </c>
      <c r="B30" s="350" t="s">
        <v>586</v>
      </c>
      <c r="C30" s="351"/>
      <c r="D30" s="352">
        <v>2005</v>
      </c>
      <c r="E30" s="353" t="s">
        <v>19</v>
      </c>
      <c r="F30" s="353" t="s">
        <v>76</v>
      </c>
      <c r="G30" s="354" t="s">
        <v>547</v>
      </c>
      <c r="H30" s="535">
        <f>2.96*0.2</f>
        <v>0.59199999999999997</v>
      </c>
      <c r="I30" s="535">
        <v>2.91</v>
      </c>
      <c r="J30" s="535">
        <f>H30+I30</f>
        <v>3.5020000000000002</v>
      </c>
      <c r="K30" s="537" t="s">
        <v>521</v>
      </c>
      <c r="L30" s="536">
        <v>16</v>
      </c>
      <c r="M30" s="355" t="s">
        <v>579</v>
      </c>
      <c r="N30" s="356"/>
    </row>
    <row r="31" spans="1:14" ht="25.5">
      <c r="A31" s="541"/>
      <c r="B31" s="357" t="s">
        <v>591</v>
      </c>
      <c r="C31" s="358"/>
      <c r="D31" s="359">
        <v>2009</v>
      </c>
      <c r="E31" s="360" t="s">
        <v>78</v>
      </c>
      <c r="F31" s="360" t="s">
        <v>76</v>
      </c>
      <c r="G31" s="361" t="s">
        <v>547</v>
      </c>
      <c r="H31" s="535"/>
      <c r="I31" s="535"/>
      <c r="J31" s="535"/>
      <c r="K31" s="537"/>
      <c r="L31" s="536"/>
      <c r="M31" s="362" t="s">
        <v>592</v>
      </c>
      <c r="N31" s="363"/>
    </row>
    <row r="32" spans="1:14" ht="24.75" customHeight="1">
      <c r="A32" s="541">
        <v>4</v>
      </c>
      <c r="B32" s="350" t="s">
        <v>606</v>
      </c>
      <c r="C32" s="351"/>
      <c r="D32" s="352">
        <v>1981</v>
      </c>
      <c r="E32" s="353" t="s">
        <v>78</v>
      </c>
      <c r="F32" s="353" t="s">
        <v>121</v>
      </c>
      <c r="G32" s="354"/>
      <c r="H32" s="535">
        <v>0</v>
      </c>
      <c r="I32" s="535">
        <v>1.53</v>
      </c>
      <c r="J32" s="535">
        <f>H32+I32</f>
        <v>1.53</v>
      </c>
      <c r="K32" s="537" t="s">
        <v>521</v>
      </c>
      <c r="L32" s="536">
        <v>15</v>
      </c>
      <c r="M32" s="355" t="s">
        <v>594</v>
      </c>
      <c r="N32" s="356"/>
    </row>
    <row r="33" spans="1:14" ht="24.75" customHeight="1">
      <c r="A33" s="541"/>
      <c r="B33" s="357" t="s">
        <v>607</v>
      </c>
      <c r="C33" s="358"/>
      <c r="D33" s="359">
        <v>1987</v>
      </c>
      <c r="E33" s="360" t="s">
        <v>78</v>
      </c>
      <c r="F33" s="360" t="s">
        <v>121</v>
      </c>
      <c r="G33" s="361"/>
      <c r="H33" s="535"/>
      <c r="I33" s="535"/>
      <c r="J33" s="535"/>
      <c r="K33" s="537"/>
      <c r="L33" s="536"/>
      <c r="M33" s="362" t="s">
        <v>594</v>
      </c>
      <c r="N33" s="363"/>
    </row>
    <row r="34" spans="1:14" ht="24.75" customHeight="1">
      <c r="A34" s="383"/>
      <c r="B34" s="384"/>
      <c r="C34" s="384"/>
      <c r="D34" s="385"/>
      <c r="E34" s="385"/>
      <c r="F34" s="385"/>
      <c r="G34" s="386"/>
      <c r="H34" s="387"/>
      <c r="I34" s="387"/>
      <c r="J34" s="387"/>
      <c r="K34" s="388"/>
      <c r="L34" s="387"/>
      <c r="M34" s="389"/>
      <c r="N34" s="390"/>
    </row>
    <row r="35" spans="1:14" ht="24.75" customHeight="1">
      <c r="A35" s="383"/>
      <c r="B35" s="384"/>
      <c r="C35" s="384"/>
      <c r="D35" s="385"/>
      <c r="E35" s="385"/>
      <c r="F35" s="385"/>
      <c r="G35" s="386"/>
      <c r="H35" s="387"/>
      <c r="I35" s="387"/>
      <c r="J35" s="387"/>
      <c r="K35" s="388"/>
      <c r="L35" s="387"/>
      <c r="M35" s="389"/>
      <c r="N35" s="390"/>
    </row>
    <row r="36" spans="1:14" s="63" customFormat="1">
      <c r="A36" s="32" t="s">
        <v>32</v>
      </c>
      <c r="B36" s="17"/>
      <c r="C36" s="17"/>
      <c r="E36" s="62" t="s">
        <v>33</v>
      </c>
      <c r="H36" s="32" t="s">
        <v>689</v>
      </c>
      <c r="K36" s="62" t="s">
        <v>691</v>
      </c>
    </row>
    <row r="37" spans="1:14" s="63" customFormat="1">
      <c r="A37" s="32"/>
      <c r="B37" s="17"/>
      <c r="C37" s="17"/>
      <c r="H37" s="32"/>
    </row>
    <row r="38" spans="1:14" s="63" customFormat="1">
      <c r="A38" s="32" t="s">
        <v>35</v>
      </c>
      <c r="B38" s="17"/>
      <c r="C38" s="17"/>
      <c r="E38" s="62" t="s">
        <v>36</v>
      </c>
      <c r="H38" s="32" t="s">
        <v>690</v>
      </c>
      <c r="K38" s="62" t="s">
        <v>692</v>
      </c>
    </row>
    <row r="39" spans="1:14" ht="24" customHeight="1">
      <c r="A39" s="330"/>
      <c r="B39" s="330"/>
      <c r="C39" s="330"/>
      <c r="D39" s="330"/>
      <c r="E39" s="330"/>
      <c r="F39" s="330"/>
      <c r="G39" s="330"/>
      <c r="H39" s="330"/>
      <c r="I39" s="331"/>
      <c r="J39" s="330"/>
      <c r="K39" s="330"/>
      <c r="L39" s="330"/>
      <c r="M39" s="330"/>
    </row>
    <row r="40" spans="1:14">
      <c r="A40" s="330"/>
      <c r="B40" s="330"/>
      <c r="C40" s="330"/>
      <c r="D40" s="330"/>
      <c r="E40" s="330"/>
      <c r="F40" s="330"/>
      <c r="G40" s="330"/>
      <c r="H40" s="330"/>
      <c r="I40" s="330"/>
      <c r="J40" s="330"/>
      <c r="K40" s="330"/>
      <c r="L40" s="330"/>
      <c r="M40" s="330"/>
    </row>
    <row r="43" spans="1:14">
      <c r="A43" s="330"/>
      <c r="B43" s="330"/>
      <c r="C43" s="330"/>
      <c r="D43" s="330"/>
      <c r="E43" s="330"/>
      <c r="F43" s="330"/>
      <c r="G43" s="330"/>
      <c r="H43" s="330"/>
      <c r="I43" s="330"/>
      <c r="J43" s="330"/>
      <c r="K43" s="330"/>
      <c r="L43" s="330"/>
      <c r="M43" s="330"/>
    </row>
    <row r="44" spans="1:14">
      <c r="A44" s="330"/>
      <c r="B44" s="330"/>
      <c r="C44" s="330"/>
      <c r="D44" s="330"/>
      <c r="E44" s="330"/>
      <c r="F44" s="330"/>
      <c r="G44" s="330"/>
      <c r="H44" s="330"/>
      <c r="I44" s="330"/>
      <c r="J44" s="330"/>
      <c r="K44" s="330"/>
      <c r="L44" s="330"/>
      <c r="M44" s="330"/>
    </row>
  </sheetData>
  <mergeCells count="54">
    <mergeCell ref="A32:A33"/>
    <mergeCell ref="K18:K19"/>
    <mergeCell ref="I16:I17"/>
    <mergeCell ref="L32:L33"/>
    <mergeCell ref="I28:I29"/>
    <mergeCell ref="J26:J27"/>
    <mergeCell ref="L28:L29"/>
    <mergeCell ref="K28:K29"/>
    <mergeCell ref="J30:J31"/>
    <mergeCell ref="M12:N12"/>
    <mergeCell ref="A14:A15"/>
    <mergeCell ref="F7:I7"/>
    <mergeCell ref="L14:L15"/>
    <mergeCell ref="I26:I27"/>
    <mergeCell ref="L26:L27"/>
    <mergeCell ref="L18:L19"/>
    <mergeCell ref="F9:I9"/>
    <mergeCell ref="A16:A17"/>
    <mergeCell ref="J14:J15"/>
    <mergeCell ref="H26:H27"/>
    <mergeCell ref="B12:C12"/>
    <mergeCell ref="J18:J19"/>
    <mergeCell ref="K14:K15"/>
    <mergeCell ref="A18:A19"/>
    <mergeCell ref="H18:H19"/>
    <mergeCell ref="H32:H33"/>
    <mergeCell ref="K26:K27"/>
    <mergeCell ref="L30:L31"/>
    <mergeCell ref="M27:N27"/>
    <mergeCell ref="J32:J33"/>
    <mergeCell ref="H28:H29"/>
    <mergeCell ref="K32:K33"/>
    <mergeCell ref="J28:J29"/>
    <mergeCell ref="H30:H31"/>
    <mergeCell ref="K30:K31"/>
    <mergeCell ref="I32:I33"/>
    <mergeCell ref="F8:I8"/>
    <mergeCell ref="I30:I31"/>
    <mergeCell ref="L16:L17"/>
    <mergeCell ref="A7:C7"/>
    <mergeCell ref="H16:H17"/>
    <mergeCell ref="I14:I15"/>
    <mergeCell ref="J16:J17"/>
    <mergeCell ref="I18:I19"/>
    <mergeCell ref="A26:A27"/>
    <mergeCell ref="A28:A29"/>
    <mergeCell ref="A30:A31"/>
    <mergeCell ref="K16:K17"/>
    <mergeCell ref="H14:H15"/>
    <mergeCell ref="A1:N1"/>
    <mergeCell ref="A2:N2"/>
    <mergeCell ref="A3:N3"/>
    <mergeCell ref="A4:N4"/>
    <mergeCell ref="F6:I6"/>
  </mergeCells>
  <printOptions horizontalCentered="1"/>
  <pageMargins left="0.19" right="0.19685039370078741" top="0.55118110236220474" bottom="0.19685039370078741" header="0" footer="0"/>
  <pageSetup paperSize="9" scale="76" orientation="landscape"/>
  <drawing r:id="rId1"/>
</worksheet>
</file>

<file path=xl/worksheets/sheet3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V68"/>
  <sheetViews>
    <sheetView tabSelected="1" zoomScale="85" workbookViewId="0">
      <selection activeCell="A7" sqref="A7:BU7"/>
    </sheetView>
  </sheetViews>
  <sheetFormatPr defaultColWidth="9" defaultRowHeight="15"/>
  <cols>
    <col min="1" max="1" width="6.42578125" style="75" customWidth="1"/>
    <col min="2" max="2" width="29.5703125" style="75" customWidth="1"/>
    <col min="3" max="5" width="3.140625" style="75" customWidth="1"/>
    <col min="6" max="6" width="3.5703125" style="75" customWidth="1"/>
    <col min="7" max="7" width="3.140625" style="75" customWidth="1"/>
    <col min="8" max="8" width="3.85546875" style="75" hidden="1"/>
    <col min="9" max="10" width="3.140625" style="75" customWidth="1"/>
    <col min="11" max="11" width="3.85546875" style="75" hidden="1"/>
    <col min="12" max="12" width="4.7109375" style="75" customWidth="1"/>
    <col min="13" max="14" width="3.85546875" style="75" hidden="1"/>
    <col min="15" max="16" width="3.140625" style="75" customWidth="1"/>
    <col min="17" max="17" width="3.85546875" style="75" hidden="1"/>
    <col min="18" max="18" width="4.140625" style="75" customWidth="1"/>
    <col min="19" max="20" width="3.85546875" style="75" hidden="1"/>
    <col min="21" max="21" width="3.140625" style="75" customWidth="1"/>
    <col min="22" max="22" width="3.85546875" style="75" customWidth="1"/>
    <col min="23" max="23" width="3.85546875" style="75" hidden="1"/>
    <col min="24" max="24" width="4" style="75" customWidth="1"/>
    <col min="25" max="26" width="3.85546875" style="75" hidden="1"/>
    <col min="27" max="27" width="4" style="75" customWidth="1"/>
    <col min="28" max="29" width="3.85546875" style="75" hidden="1"/>
    <col min="30" max="30" width="3.85546875" style="75" customWidth="1"/>
    <col min="31" max="32" width="3.85546875" style="75" hidden="1"/>
    <col min="33" max="33" width="3.85546875" style="75" customWidth="1"/>
    <col min="34" max="35" width="3.85546875" style="75" hidden="1"/>
    <col min="36" max="37" width="3.140625" style="75" customWidth="1"/>
    <col min="38" max="38" width="3.85546875" style="75" hidden="1"/>
    <col min="39" max="40" width="3.140625" style="75" customWidth="1"/>
    <col min="41" max="41" width="3.85546875" style="75" hidden="1"/>
    <col min="42" max="43" width="3.85546875" style="75" customWidth="1"/>
    <col min="44" max="45" width="2.140625" style="75" customWidth="1"/>
    <col min="46" max="47" width="3.85546875" style="75" customWidth="1"/>
    <col min="48" max="48" width="3.85546875" style="75" hidden="1"/>
    <col min="49" max="49" width="3.85546875" style="75" customWidth="1"/>
    <col min="50" max="50" width="3.140625" style="75" customWidth="1"/>
    <col min="51" max="51" width="2.85546875" style="75" customWidth="1"/>
    <col min="52" max="53" width="3.85546875" style="75" customWidth="1"/>
    <col min="54" max="54" width="3.85546875" style="75" hidden="1"/>
    <col min="55" max="55" width="4.42578125" style="75" customWidth="1"/>
    <col min="56" max="57" width="3.85546875" style="75" hidden="1"/>
    <col min="58" max="58" width="3.85546875" style="75" customWidth="1"/>
    <col min="59" max="60" width="3.140625" style="75" customWidth="1"/>
    <col min="61" max="61" width="3.85546875" style="75" customWidth="1"/>
    <col min="62" max="62" width="3.140625" style="75" customWidth="1"/>
    <col min="63" max="64" width="2.140625" style="75" customWidth="1"/>
    <col min="65" max="65" width="4.5703125" style="75" customWidth="1"/>
    <col min="66" max="67" width="3.85546875" style="75" hidden="1"/>
    <col min="68" max="68" width="3.85546875" style="75" customWidth="1"/>
    <col min="69" max="69" width="3.140625" style="75" customWidth="1"/>
    <col min="70" max="70" width="3.85546875" style="75" hidden="1"/>
    <col min="71" max="71" width="9.5703125" style="75" customWidth="1"/>
    <col min="72" max="72" width="8.42578125" style="75" customWidth="1"/>
    <col min="73" max="73" width="10.85546875" style="75" customWidth="1"/>
    <col min="74" max="74" width="6.28515625" style="75" customWidth="1"/>
    <col min="75" max="75" width="6.5703125" style="75" customWidth="1"/>
    <col min="76" max="76" width="6.42578125" style="75" customWidth="1"/>
    <col min="77" max="77" width="7" style="75" customWidth="1"/>
    <col min="78" max="78" width="9.42578125" style="75" customWidth="1"/>
    <col min="79" max="95" width="11.42578125" style="75" customWidth="1"/>
    <col min="96" max="256" width="8.7109375" style="75" customWidth="1"/>
  </cols>
  <sheetData>
    <row r="1" spans="1:83" s="391" customFormat="1" ht="18.75" customHeight="1">
      <c r="A1" s="550" t="s">
        <v>0</v>
      </c>
      <c r="B1" s="550"/>
      <c r="C1" s="550"/>
      <c r="D1" s="550"/>
      <c r="E1" s="550"/>
      <c r="F1" s="550"/>
      <c r="G1" s="550"/>
      <c r="H1" s="550"/>
      <c r="I1" s="550"/>
      <c r="J1" s="550"/>
      <c r="K1" s="550"/>
      <c r="L1" s="550"/>
      <c r="M1" s="550"/>
      <c r="N1" s="550"/>
      <c r="O1" s="550"/>
      <c r="P1" s="550"/>
      <c r="Q1" s="550"/>
      <c r="R1" s="550"/>
      <c r="S1" s="550"/>
      <c r="T1" s="550"/>
      <c r="U1" s="550"/>
      <c r="V1" s="550"/>
      <c r="W1" s="550"/>
      <c r="X1" s="550"/>
      <c r="Y1" s="550"/>
      <c r="Z1" s="550"/>
      <c r="AA1" s="550"/>
      <c r="AB1" s="550"/>
      <c r="AC1" s="550"/>
      <c r="AD1" s="550"/>
      <c r="AE1" s="550"/>
      <c r="AF1" s="550"/>
      <c r="AG1" s="550"/>
      <c r="AH1" s="550"/>
      <c r="AI1" s="550"/>
      <c r="AJ1" s="550"/>
      <c r="AK1" s="550"/>
      <c r="AL1" s="550"/>
      <c r="AM1" s="550"/>
      <c r="AN1" s="550"/>
      <c r="AO1" s="550"/>
      <c r="AP1" s="550"/>
      <c r="AQ1" s="550"/>
      <c r="AR1" s="550"/>
      <c r="AS1" s="550"/>
      <c r="AT1" s="550"/>
      <c r="AU1" s="550"/>
      <c r="AV1" s="550"/>
      <c r="AW1" s="550"/>
      <c r="AX1" s="550"/>
      <c r="AY1" s="550"/>
      <c r="AZ1" s="550"/>
      <c r="BA1" s="550"/>
      <c r="BB1" s="550"/>
      <c r="BC1" s="550"/>
      <c r="BD1" s="550"/>
      <c r="BE1" s="550"/>
      <c r="BF1" s="550"/>
      <c r="BG1" s="550"/>
      <c r="BH1" s="550"/>
      <c r="BI1" s="550"/>
      <c r="BJ1" s="550"/>
      <c r="BK1" s="550"/>
      <c r="BL1" s="550"/>
      <c r="BM1" s="550"/>
      <c r="BN1" s="550"/>
      <c r="BO1" s="550"/>
      <c r="BP1" s="550"/>
      <c r="BQ1" s="550"/>
      <c r="BR1" s="550"/>
      <c r="BS1" s="550"/>
      <c r="BT1" s="550"/>
      <c r="BU1" s="550"/>
    </row>
    <row r="2" spans="1:83" s="391" customFormat="1" ht="18.75" customHeight="1">
      <c r="A2" s="550" t="s">
        <v>142</v>
      </c>
      <c r="B2" s="550"/>
      <c r="C2" s="550"/>
      <c r="D2" s="550"/>
      <c r="E2" s="550"/>
      <c r="F2" s="550"/>
      <c r="G2" s="550"/>
      <c r="H2" s="550"/>
      <c r="I2" s="550"/>
      <c r="J2" s="550"/>
      <c r="K2" s="550"/>
      <c r="L2" s="550"/>
      <c r="M2" s="550"/>
      <c r="N2" s="550"/>
      <c r="O2" s="550"/>
      <c r="P2" s="550"/>
      <c r="Q2" s="550"/>
      <c r="R2" s="550"/>
      <c r="S2" s="550"/>
      <c r="T2" s="550"/>
      <c r="U2" s="550"/>
      <c r="V2" s="550"/>
      <c r="W2" s="550"/>
      <c r="X2" s="550"/>
      <c r="Y2" s="550"/>
      <c r="Z2" s="550"/>
      <c r="AA2" s="550"/>
      <c r="AB2" s="550"/>
      <c r="AC2" s="550"/>
      <c r="AD2" s="550"/>
      <c r="AE2" s="550"/>
      <c r="AF2" s="550"/>
      <c r="AG2" s="550"/>
      <c r="AH2" s="550"/>
      <c r="AI2" s="550"/>
      <c r="AJ2" s="550"/>
      <c r="AK2" s="550"/>
      <c r="AL2" s="550"/>
      <c r="AM2" s="550"/>
      <c r="AN2" s="550"/>
      <c r="AO2" s="550"/>
      <c r="AP2" s="550"/>
      <c r="AQ2" s="550"/>
      <c r="AR2" s="550"/>
      <c r="AS2" s="550"/>
      <c r="AT2" s="550"/>
      <c r="AU2" s="550"/>
      <c r="AV2" s="550"/>
      <c r="AW2" s="550"/>
      <c r="AX2" s="550"/>
      <c r="AY2" s="550"/>
      <c r="AZ2" s="550"/>
      <c r="BA2" s="550"/>
      <c r="BB2" s="550"/>
      <c r="BC2" s="550"/>
      <c r="BD2" s="550"/>
      <c r="BE2" s="550"/>
      <c r="BF2" s="550"/>
      <c r="BG2" s="550"/>
      <c r="BH2" s="550"/>
      <c r="BI2" s="550"/>
      <c r="BJ2" s="550"/>
      <c r="BK2" s="550"/>
      <c r="BL2" s="550"/>
      <c r="BM2" s="550"/>
      <c r="BN2" s="550"/>
      <c r="BO2" s="550"/>
      <c r="BP2" s="550"/>
      <c r="BQ2" s="550"/>
      <c r="BR2" s="550"/>
      <c r="BS2" s="550"/>
      <c r="BT2" s="550"/>
      <c r="BU2" s="550"/>
    </row>
    <row r="3" spans="1:83" s="391" customFormat="1" ht="18.75" customHeight="1">
      <c r="A3" s="550" t="s">
        <v>2</v>
      </c>
      <c r="B3" s="550"/>
      <c r="C3" s="550"/>
      <c r="D3" s="550"/>
      <c r="E3" s="550"/>
      <c r="F3" s="550"/>
      <c r="G3" s="550"/>
      <c r="H3" s="550"/>
      <c r="I3" s="550"/>
      <c r="J3" s="550"/>
      <c r="K3" s="550"/>
      <c r="L3" s="550"/>
      <c r="M3" s="550"/>
      <c r="N3" s="550"/>
      <c r="O3" s="550"/>
      <c r="P3" s="550"/>
      <c r="Q3" s="550"/>
      <c r="R3" s="550"/>
      <c r="S3" s="550"/>
      <c r="T3" s="550"/>
      <c r="U3" s="550"/>
      <c r="V3" s="550"/>
      <c r="W3" s="550"/>
      <c r="X3" s="550"/>
      <c r="Y3" s="550"/>
      <c r="Z3" s="550"/>
      <c r="AA3" s="550"/>
      <c r="AB3" s="550"/>
      <c r="AC3" s="550"/>
      <c r="AD3" s="550"/>
      <c r="AE3" s="550"/>
      <c r="AF3" s="550"/>
      <c r="AG3" s="550"/>
      <c r="AH3" s="550"/>
      <c r="AI3" s="550"/>
      <c r="AJ3" s="550"/>
      <c r="AK3" s="550"/>
      <c r="AL3" s="550"/>
      <c r="AM3" s="550"/>
      <c r="AN3" s="550"/>
      <c r="AO3" s="550"/>
      <c r="AP3" s="550"/>
      <c r="AQ3" s="550"/>
      <c r="AR3" s="550"/>
      <c r="AS3" s="550"/>
      <c r="AT3" s="550"/>
      <c r="AU3" s="550"/>
      <c r="AV3" s="550"/>
      <c r="AW3" s="550"/>
      <c r="AX3" s="550"/>
      <c r="AY3" s="550"/>
      <c r="AZ3" s="550"/>
      <c r="BA3" s="550"/>
      <c r="BB3" s="550"/>
      <c r="BC3" s="550"/>
      <c r="BD3" s="550"/>
      <c r="BE3" s="550"/>
      <c r="BF3" s="550"/>
      <c r="BG3" s="550"/>
      <c r="BH3" s="550"/>
      <c r="BI3" s="550"/>
      <c r="BJ3" s="550"/>
      <c r="BK3" s="550"/>
      <c r="BL3" s="550"/>
      <c r="BM3" s="550"/>
      <c r="BN3" s="550"/>
      <c r="BO3" s="550"/>
      <c r="BP3" s="550"/>
      <c r="BQ3" s="550"/>
      <c r="BR3" s="550"/>
      <c r="BS3" s="550"/>
      <c r="BT3" s="550"/>
      <c r="BU3" s="550"/>
    </row>
    <row r="4" spans="1:83" s="391" customFormat="1" ht="18" customHeight="1">
      <c r="A4" s="550" t="s">
        <v>3</v>
      </c>
      <c r="B4" s="550"/>
      <c r="C4" s="550"/>
      <c r="D4" s="550"/>
      <c r="E4" s="550"/>
      <c r="F4" s="550"/>
      <c r="G4" s="550"/>
      <c r="H4" s="550"/>
      <c r="I4" s="550"/>
      <c r="J4" s="550"/>
      <c r="K4" s="550"/>
      <c r="L4" s="550"/>
      <c r="M4" s="550"/>
      <c r="N4" s="550"/>
      <c r="O4" s="550"/>
      <c r="P4" s="550"/>
      <c r="Q4" s="550"/>
      <c r="R4" s="550"/>
      <c r="S4" s="550"/>
      <c r="T4" s="550"/>
      <c r="U4" s="550"/>
      <c r="V4" s="550"/>
      <c r="W4" s="550"/>
      <c r="X4" s="550"/>
      <c r="Y4" s="550"/>
      <c r="Z4" s="550"/>
      <c r="AA4" s="550"/>
      <c r="AB4" s="550"/>
      <c r="AC4" s="550"/>
      <c r="AD4" s="550"/>
      <c r="AE4" s="550"/>
      <c r="AF4" s="550"/>
      <c r="AG4" s="550"/>
      <c r="AH4" s="550"/>
      <c r="AI4" s="550"/>
      <c r="AJ4" s="550"/>
      <c r="AK4" s="550"/>
      <c r="AL4" s="550"/>
      <c r="AM4" s="550"/>
      <c r="AN4" s="550"/>
      <c r="AO4" s="550"/>
      <c r="AP4" s="550"/>
      <c r="AQ4" s="550"/>
      <c r="AR4" s="550"/>
      <c r="AS4" s="550"/>
      <c r="AT4" s="550"/>
      <c r="AU4" s="550"/>
      <c r="AV4" s="550"/>
      <c r="AW4" s="550"/>
      <c r="AX4" s="550"/>
      <c r="AY4" s="550"/>
      <c r="AZ4" s="550"/>
      <c r="BA4" s="550"/>
      <c r="BB4" s="550"/>
      <c r="BC4" s="550"/>
      <c r="BD4" s="550"/>
      <c r="BE4" s="550"/>
      <c r="BF4" s="550"/>
      <c r="BG4" s="550"/>
      <c r="BH4" s="550"/>
      <c r="BI4" s="550"/>
      <c r="BJ4" s="550"/>
      <c r="BK4" s="550"/>
      <c r="BL4" s="550"/>
      <c r="BM4" s="550"/>
      <c r="BN4" s="550"/>
      <c r="BO4" s="550"/>
      <c r="BP4" s="550"/>
      <c r="BQ4" s="550"/>
      <c r="BR4" s="550"/>
      <c r="BS4" s="550"/>
      <c r="BT4" s="550"/>
      <c r="BU4" s="550"/>
    </row>
    <row r="5" spans="1:83" ht="6" customHeight="1">
      <c r="A5" s="392"/>
      <c r="B5" s="392"/>
      <c r="C5" s="392"/>
      <c r="D5" s="392"/>
      <c r="E5" s="392"/>
      <c r="F5" s="392"/>
      <c r="G5" s="392"/>
      <c r="H5" s="392"/>
      <c r="I5" s="392"/>
      <c r="J5" s="392"/>
      <c r="K5" s="392"/>
      <c r="L5" s="392"/>
      <c r="M5" s="392"/>
      <c r="N5" s="392"/>
      <c r="O5" s="392"/>
      <c r="P5" s="392"/>
      <c r="Q5" s="392"/>
      <c r="R5" s="392"/>
      <c r="S5" s="392"/>
      <c r="T5" s="392"/>
      <c r="U5" s="392"/>
      <c r="V5" s="392"/>
      <c r="W5" s="392"/>
      <c r="X5" s="392"/>
      <c r="Y5" s="392"/>
      <c r="Z5" s="392"/>
      <c r="AA5" s="392"/>
      <c r="AB5" s="392"/>
      <c r="AC5" s="392"/>
      <c r="AD5" s="392"/>
      <c r="AE5" s="392"/>
      <c r="AF5" s="392"/>
      <c r="AG5" s="392"/>
      <c r="AH5" s="392"/>
      <c r="AI5" s="392"/>
      <c r="AJ5" s="392"/>
      <c r="AK5" s="392"/>
      <c r="AL5" s="392"/>
      <c r="AM5" s="392"/>
      <c r="AN5" s="392"/>
      <c r="AO5" s="392"/>
      <c r="AP5" s="392"/>
      <c r="AQ5" s="392"/>
      <c r="AR5" s="392"/>
      <c r="AS5" s="392"/>
      <c r="AT5" s="392"/>
      <c r="AU5" s="392"/>
      <c r="AV5" s="392"/>
      <c r="AW5" s="392"/>
      <c r="AX5" s="392"/>
      <c r="AY5" s="392"/>
      <c r="AZ5" s="392"/>
      <c r="BA5" s="392"/>
      <c r="BB5" s="392"/>
      <c r="BC5" s="392"/>
      <c r="BD5" s="392"/>
      <c r="BE5" s="392"/>
      <c r="BF5" s="392"/>
      <c r="BG5" s="392"/>
      <c r="BH5" s="392"/>
      <c r="BI5" s="392"/>
      <c r="BJ5" s="392"/>
      <c r="BK5" s="392"/>
      <c r="BL5" s="392"/>
      <c r="BM5" s="392"/>
      <c r="BN5" s="392"/>
      <c r="BO5" s="392"/>
      <c r="BP5" s="392"/>
      <c r="BQ5" s="392"/>
      <c r="BR5" s="392"/>
      <c r="BS5" s="392"/>
      <c r="BT5" s="392"/>
      <c r="BU5" s="393"/>
    </row>
    <row r="6" spans="1:83" ht="18.75">
      <c r="A6" s="550" t="s">
        <v>143</v>
      </c>
      <c r="B6" s="550"/>
      <c r="C6" s="550"/>
      <c r="D6" s="550"/>
      <c r="E6" s="550"/>
      <c r="F6" s="550"/>
      <c r="G6" s="550"/>
      <c r="H6" s="550"/>
      <c r="I6" s="550"/>
      <c r="J6" s="550"/>
      <c r="K6" s="550"/>
      <c r="L6" s="550"/>
      <c r="M6" s="550"/>
      <c r="N6" s="550"/>
      <c r="O6" s="550"/>
      <c r="P6" s="550"/>
      <c r="Q6" s="550"/>
      <c r="R6" s="550"/>
      <c r="S6" s="550"/>
      <c r="T6" s="550"/>
      <c r="U6" s="550"/>
      <c r="V6" s="550"/>
      <c r="W6" s="550"/>
      <c r="X6" s="550"/>
      <c r="Y6" s="550"/>
      <c r="Z6" s="550"/>
      <c r="AA6" s="550"/>
      <c r="AB6" s="550"/>
      <c r="AC6" s="550"/>
      <c r="AD6" s="550"/>
      <c r="AE6" s="550"/>
      <c r="AF6" s="550"/>
      <c r="AG6" s="550"/>
      <c r="AH6" s="550"/>
      <c r="AI6" s="550"/>
      <c r="AJ6" s="550"/>
      <c r="AK6" s="550"/>
      <c r="AL6" s="550"/>
      <c r="AM6" s="550"/>
      <c r="AN6" s="550"/>
      <c r="AO6" s="550"/>
      <c r="AP6" s="550"/>
      <c r="AQ6" s="550"/>
      <c r="AR6" s="550"/>
      <c r="AS6" s="550"/>
      <c r="AT6" s="550"/>
      <c r="AU6" s="550"/>
      <c r="AV6" s="550"/>
      <c r="AW6" s="550"/>
      <c r="AX6" s="550"/>
      <c r="AY6" s="550"/>
      <c r="AZ6" s="550"/>
      <c r="BA6" s="550"/>
      <c r="BB6" s="550"/>
      <c r="BC6" s="550"/>
      <c r="BD6" s="550"/>
      <c r="BE6" s="550"/>
      <c r="BF6" s="550"/>
      <c r="BG6" s="550"/>
      <c r="BH6" s="550"/>
      <c r="BI6" s="550"/>
      <c r="BJ6" s="550"/>
      <c r="BK6" s="550"/>
      <c r="BL6" s="550"/>
      <c r="BM6" s="550"/>
      <c r="BN6" s="550"/>
      <c r="BO6" s="550"/>
      <c r="BP6" s="550"/>
      <c r="BQ6" s="550"/>
      <c r="BR6" s="550"/>
      <c r="BS6" s="550"/>
      <c r="BT6" s="550"/>
      <c r="BU6" s="550"/>
      <c r="BV6" s="394"/>
      <c r="BW6" s="394"/>
      <c r="BX6" s="394"/>
      <c r="BY6" s="394"/>
      <c r="BZ6" s="394"/>
      <c r="CA6" s="394"/>
      <c r="CB6" s="394"/>
      <c r="CC6" s="394"/>
      <c r="CD6" s="394"/>
      <c r="CE6" s="395"/>
    </row>
    <row r="7" spans="1:83" ht="18.75">
      <c r="A7" s="551" t="s">
        <v>4</v>
      </c>
      <c r="B7" s="551"/>
      <c r="C7" s="551"/>
      <c r="D7" s="551"/>
      <c r="E7" s="551"/>
      <c r="F7" s="551"/>
      <c r="G7" s="551"/>
      <c r="H7" s="551"/>
      <c r="I7" s="551"/>
      <c r="J7" s="551"/>
      <c r="K7" s="551"/>
      <c r="L7" s="551"/>
      <c r="M7" s="551"/>
      <c r="N7" s="551"/>
      <c r="O7" s="551"/>
      <c r="P7" s="551"/>
      <c r="Q7" s="551"/>
      <c r="R7" s="551"/>
      <c r="S7" s="551"/>
      <c r="T7" s="551"/>
      <c r="U7" s="551"/>
      <c r="V7" s="551"/>
      <c r="W7" s="551"/>
      <c r="X7" s="551"/>
      <c r="Y7" s="551"/>
      <c r="Z7" s="551"/>
      <c r="AA7" s="551"/>
      <c r="AB7" s="551"/>
      <c r="AC7" s="551"/>
      <c r="AD7" s="551"/>
      <c r="AE7" s="551"/>
      <c r="AF7" s="551"/>
      <c r="AG7" s="551"/>
      <c r="AH7" s="551"/>
      <c r="AI7" s="551"/>
      <c r="AJ7" s="551"/>
      <c r="AK7" s="551"/>
      <c r="AL7" s="551"/>
      <c r="AM7" s="551"/>
      <c r="AN7" s="551"/>
      <c r="AO7" s="551"/>
      <c r="AP7" s="551"/>
      <c r="AQ7" s="551"/>
      <c r="AR7" s="551"/>
      <c r="AS7" s="551"/>
      <c r="AT7" s="551"/>
      <c r="AU7" s="551"/>
      <c r="AV7" s="551"/>
      <c r="AW7" s="551"/>
      <c r="AX7" s="551"/>
      <c r="AY7" s="551"/>
      <c r="AZ7" s="551"/>
      <c r="BA7" s="551"/>
      <c r="BB7" s="551"/>
      <c r="BC7" s="551"/>
      <c r="BD7" s="551"/>
      <c r="BE7" s="551"/>
      <c r="BF7" s="551"/>
      <c r="BG7" s="551"/>
      <c r="BH7" s="551"/>
      <c r="BI7" s="551"/>
      <c r="BJ7" s="551"/>
      <c r="BK7" s="551"/>
      <c r="BL7" s="551"/>
      <c r="BM7" s="551"/>
      <c r="BN7" s="551"/>
      <c r="BO7" s="551"/>
      <c r="BP7" s="551"/>
      <c r="BQ7" s="551"/>
      <c r="BR7" s="551"/>
      <c r="BS7" s="551"/>
      <c r="BT7" s="551"/>
      <c r="BU7" s="551"/>
      <c r="BV7" s="394"/>
      <c r="BW7" s="394"/>
      <c r="BX7" s="394"/>
      <c r="BY7" s="394"/>
      <c r="BZ7" s="394"/>
      <c r="CA7" s="394"/>
      <c r="CB7" s="394"/>
      <c r="CC7" s="394"/>
      <c r="CD7" s="394"/>
      <c r="CE7" s="395"/>
    </row>
    <row r="8" spans="1:83" ht="18.75">
      <c r="A8" s="550" t="s">
        <v>5</v>
      </c>
      <c r="B8" s="550"/>
      <c r="C8" s="550"/>
      <c r="D8" s="550"/>
      <c r="E8" s="550"/>
      <c r="F8" s="550"/>
      <c r="G8" s="550"/>
      <c r="H8" s="550"/>
      <c r="I8" s="550"/>
      <c r="J8" s="550"/>
      <c r="K8" s="550"/>
      <c r="L8" s="550"/>
      <c r="M8" s="550"/>
      <c r="N8" s="550"/>
      <c r="O8" s="550"/>
      <c r="P8" s="550"/>
      <c r="Q8" s="550"/>
      <c r="R8" s="550"/>
      <c r="S8" s="550"/>
      <c r="T8" s="550"/>
      <c r="U8" s="550"/>
      <c r="V8" s="550"/>
      <c r="W8" s="550"/>
      <c r="X8" s="550"/>
      <c r="Y8" s="550"/>
      <c r="Z8" s="550"/>
      <c r="AA8" s="550"/>
      <c r="AB8" s="550"/>
      <c r="AC8" s="550"/>
      <c r="AD8" s="550"/>
      <c r="AE8" s="550"/>
      <c r="AF8" s="550"/>
      <c r="AG8" s="550"/>
      <c r="AH8" s="550"/>
      <c r="AI8" s="550"/>
      <c r="AJ8" s="550"/>
      <c r="AK8" s="550"/>
      <c r="AL8" s="550"/>
      <c r="AM8" s="550"/>
      <c r="AN8" s="550"/>
      <c r="AO8" s="550"/>
      <c r="AP8" s="550"/>
      <c r="AQ8" s="550"/>
      <c r="AR8" s="550"/>
      <c r="AS8" s="550"/>
      <c r="AT8" s="550"/>
      <c r="AU8" s="550"/>
      <c r="AV8" s="550"/>
      <c r="AW8" s="550"/>
      <c r="AX8" s="550"/>
      <c r="AY8" s="550"/>
      <c r="AZ8" s="550"/>
      <c r="BA8" s="550"/>
      <c r="BB8" s="550"/>
      <c r="BC8" s="550"/>
      <c r="BD8" s="550"/>
      <c r="BE8" s="550"/>
      <c r="BF8" s="550"/>
      <c r="BG8" s="550"/>
      <c r="BH8" s="550"/>
      <c r="BI8" s="550"/>
      <c r="BJ8" s="550"/>
      <c r="BK8" s="550"/>
      <c r="BL8" s="550"/>
      <c r="BM8" s="550"/>
      <c r="BN8" s="550"/>
      <c r="BO8" s="550"/>
      <c r="BP8" s="550"/>
      <c r="BQ8" s="550"/>
      <c r="BR8" s="550"/>
      <c r="BS8" s="550"/>
      <c r="BT8" s="550"/>
      <c r="BU8" s="550"/>
      <c r="BV8" s="394"/>
      <c r="BW8" s="394"/>
      <c r="BX8" s="394"/>
      <c r="BY8" s="394"/>
      <c r="BZ8" s="394"/>
      <c r="CA8" s="394"/>
      <c r="CB8" s="394"/>
      <c r="CC8" s="394"/>
      <c r="CD8" s="394"/>
      <c r="CE8" s="395"/>
    </row>
    <row r="9" spans="1:83" ht="18.75">
      <c r="A9" s="549" t="s">
        <v>639</v>
      </c>
      <c r="B9" s="550"/>
      <c r="C9" s="550"/>
      <c r="D9" s="550"/>
      <c r="E9" s="550"/>
      <c r="F9" s="550"/>
      <c r="G9" s="550"/>
      <c r="H9" s="550"/>
      <c r="I9" s="550"/>
      <c r="J9" s="550"/>
      <c r="K9" s="550"/>
      <c r="L9" s="550"/>
      <c r="M9" s="550"/>
      <c r="N9" s="550"/>
      <c r="O9" s="550"/>
      <c r="P9" s="550"/>
      <c r="Q9" s="550"/>
      <c r="R9" s="550"/>
      <c r="S9" s="550"/>
      <c r="T9" s="550"/>
      <c r="U9" s="550"/>
      <c r="V9" s="550"/>
      <c r="W9" s="550"/>
      <c r="X9" s="550"/>
      <c r="Y9" s="550"/>
      <c r="Z9" s="550"/>
      <c r="AA9" s="550"/>
      <c r="AB9" s="550"/>
      <c r="AC9" s="550"/>
      <c r="AD9" s="550"/>
      <c r="AE9" s="550"/>
      <c r="AF9" s="550"/>
      <c r="AG9" s="550"/>
      <c r="AH9" s="550"/>
      <c r="AI9" s="550"/>
      <c r="AJ9" s="550"/>
      <c r="AK9" s="550"/>
      <c r="AL9" s="550"/>
      <c r="AM9" s="550"/>
      <c r="AN9" s="550"/>
      <c r="AO9" s="550"/>
      <c r="AP9" s="550"/>
      <c r="AQ9" s="550"/>
      <c r="AR9" s="550"/>
      <c r="AS9" s="550"/>
      <c r="AT9" s="550"/>
      <c r="AU9" s="550"/>
      <c r="AV9" s="550"/>
      <c r="AW9" s="550"/>
      <c r="AX9" s="550"/>
      <c r="AY9" s="550"/>
      <c r="AZ9" s="550"/>
      <c r="BA9" s="550"/>
      <c r="BB9" s="550"/>
      <c r="BC9" s="550"/>
      <c r="BD9" s="550"/>
      <c r="BE9" s="550"/>
      <c r="BF9" s="550"/>
      <c r="BG9" s="550"/>
      <c r="BH9" s="550"/>
      <c r="BI9" s="550"/>
      <c r="BJ9" s="550"/>
      <c r="BK9" s="550"/>
      <c r="BL9" s="550"/>
      <c r="BM9" s="550"/>
      <c r="BN9" s="550"/>
      <c r="BO9" s="550"/>
      <c r="BP9" s="550"/>
      <c r="BQ9" s="550"/>
      <c r="BR9" s="550"/>
      <c r="BS9" s="550"/>
      <c r="BT9" s="550"/>
      <c r="BU9" s="550"/>
      <c r="BV9" s="394"/>
      <c r="BW9" s="394"/>
      <c r="BX9" s="394"/>
      <c r="BY9" s="394"/>
      <c r="BZ9" s="394"/>
      <c r="CA9" s="394"/>
      <c r="CB9" s="394"/>
      <c r="CC9" s="394"/>
      <c r="CD9" s="394"/>
      <c r="CE9" s="395"/>
    </row>
    <row r="10" spans="1:83" ht="14.25" customHeight="1">
      <c r="A10" s="396" t="s">
        <v>162</v>
      </c>
      <c r="B10" s="397"/>
      <c r="C10" s="397"/>
      <c r="D10" s="397"/>
      <c r="E10" s="397"/>
      <c r="F10" s="397"/>
      <c r="G10" s="397"/>
      <c r="H10" s="397"/>
      <c r="I10" s="397"/>
      <c r="J10" s="397"/>
      <c r="K10" s="397"/>
      <c r="L10" s="397"/>
      <c r="M10" s="397"/>
      <c r="N10" s="397"/>
      <c r="O10" s="397"/>
      <c r="P10" s="397"/>
      <c r="Q10" s="397"/>
      <c r="R10" s="397"/>
      <c r="S10" s="397"/>
      <c r="T10" s="397"/>
      <c r="U10" s="397"/>
      <c r="V10" s="397"/>
      <c r="W10" s="397"/>
      <c r="X10" s="397"/>
      <c r="Y10" s="397"/>
      <c r="Z10" s="397"/>
      <c r="AA10" s="397"/>
      <c r="AB10" s="397"/>
      <c r="AC10" s="397"/>
      <c r="AD10" s="397"/>
      <c r="AE10" s="397"/>
      <c r="AF10" s="397"/>
      <c r="AG10" s="397"/>
      <c r="AH10" s="397"/>
      <c r="AI10" s="397"/>
      <c r="AJ10" s="397"/>
      <c r="AK10" s="397"/>
      <c r="AL10" s="397"/>
      <c r="AM10" s="397"/>
      <c r="AN10" s="397"/>
      <c r="AO10" s="397"/>
      <c r="AP10" s="397"/>
      <c r="AQ10" s="397"/>
      <c r="AR10" s="397"/>
      <c r="AS10" s="397"/>
      <c r="AT10" s="397"/>
      <c r="AU10" s="397"/>
      <c r="AV10" s="397"/>
      <c r="AW10" s="397"/>
      <c r="AX10" s="397"/>
      <c r="AY10" s="397"/>
      <c r="AZ10" s="397"/>
      <c r="BA10" s="397"/>
      <c r="BB10" s="397"/>
      <c r="BC10" s="397"/>
      <c r="BD10" s="397"/>
      <c r="BE10" s="397"/>
      <c r="BF10" s="397"/>
      <c r="BG10" s="397"/>
      <c r="BH10" s="397"/>
      <c r="BI10" s="397"/>
      <c r="BJ10" s="397"/>
      <c r="BK10" s="397"/>
      <c r="BL10" s="397"/>
      <c r="BM10" s="397"/>
      <c r="BN10" s="397"/>
      <c r="BO10" s="397"/>
      <c r="BP10" s="397"/>
      <c r="BQ10" s="397"/>
      <c r="BR10" s="397"/>
      <c r="BS10" s="397"/>
      <c r="BT10" s="397"/>
      <c r="BU10" s="397"/>
      <c r="BV10" s="394"/>
      <c r="BW10" s="394"/>
      <c r="BX10" s="394"/>
      <c r="BY10" s="394"/>
      <c r="BZ10" s="394"/>
      <c r="CA10" s="394"/>
      <c r="CB10" s="394"/>
      <c r="CC10" s="394"/>
      <c r="CD10" s="394"/>
      <c r="CE10" s="395"/>
    </row>
    <row r="11" spans="1:83" ht="7.5" customHeight="1">
      <c r="B11" s="398"/>
      <c r="C11" s="399"/>
      <c r="D11" s="399"/>
      <c r="E11" s="399"/>
      <c r="F11" s="399"/>
      <c r="G11" s="399"/>
      <c r="H11" s="399"/>
      <c r="I11" s="399"/>
      <c r="J11" s="399"/>
      <c r="K11" s="399"/>
      <c r="L11" s="399"/>
      <c r="M11" s="399"/>
      <c r="N11" s="399"/>
      <c r="O11" s="399"/>
      <c r="P11" s="399"/>
      <c r="Q11" s="399"/>
      <c r="R11" s="399"/>
      <c r="S11" s="399"/>
      <c r="T11" s="399"/>
      <c r="U11" s="399"/>
      <c r="V11" s="399"/>
      <c r="W11" s="399"/>
      <c r="X11" s="399"/>
      <c r="Y11" s="399"/>
      <c r="Z11" s="399"/>
      <c r="AA11" s="399"/>
      <c r="AB11" s="399"/>
      <c r="AC11" s="399"/>
      <c r="AD11" s="399"/>
      <c r="AE11" s="399"/>
      <c r="AF11" s="399"/>
      <c r="AG11" s="399"/>
      <c r="AH11" s="399"/>
      <c r="AI11" s="399"/>
      <c r="AJ11" s="399"/>
      <c r="AK11" s="399"/>
      <c r="AL11" s="399"/>
      <c r="AM11" s="399"/>
      <c r="AN11" s="399"/>
      <c r="AO11" s="399"/>
      <c r="AP11" s="399"/>
      <c r="AQ11" s="399"/>
      <c r="AR11" s="399"/>
      <c r="AS11" s="399"/>
      <c r="AT11" s="399"/>
      <c r="AU11" s="399"/>
      <c r="AV11" s="399"/>
      <c r="AW11" s="399"/>
      <c r="AX11" s="399"/>
      <c r="AY11" s="399"/>
      <c r="AZ11" s="399"/>
      <c r="BA11" s="399"/>
      <c r="BB11" s="399"/>
      <c r="BC11" s="399"/>
      <c r="BD11" s="399"/>
      <c r="BE11" s="399"/>
      <c r="BF11" s="399"/>
      <c r="BG11" s="399"/>
      <c r="BH11" s="399"/>
      <c r="BI11" s="399"/>
      <c r="BJ11" s="399"/>
      <c r="BK11" s="399"/>
      <c r="BL11" s="399"/>
      <c r="BM11" s="399"/>
      <c r="BN11" s="399"/>
      <c r="BO11" s="399"/>
      <c r="BP11" s="399"/>
      <c r="BQ11" s="399"/>
      <c r="BR11" s="399"/>
      <c r="BS11" s="399"/>
      <c r="BT11" s="399"/>
    </row>
    <row r="12" spans="1:83" ht="32.25" customHeight="1">
      <c r="A12" s="543" t="s">
        <v>21</v>
      </c>
      <c r="B12" s="557" t="s">
        <v>25</v>
      </c>
      <c r="C12" s="556" t="s">
        <v>161</v>
      </c>
      <c r="D12" s="556"/>
      <c r="E12" s="556"/>
      <c r="F12" s="556"/>
      <c r="G12" s="556"/>
      <c r="H12" s="556"/>
      <c r="I12" s="556"/>
      <c r="J12" s="556"/>
      <c r="K12" s="556"/>
      <c r="L12" s="556"/>
      <c r="M12" s="556"/>
      <c r="N12" s="556"/>
      <c r="O12" s="556"/>
      <c r="P12" s="556"/>
      <c r="Q12" s="556"/>
      <c r="R12" s="556"/>
      <c r="S12" s="556"/>
      <c r="T12" s="556"/>
      <c r="U12" s="556"/>
      <c r="V12" s="556"/>
      <c r="W12" s="556"/>
      <c r="X12" s="556" t="s">
        <v>677</v>
      </c>
      <c r="Y12" s="556"/>
      <c r="Z12" s="556"/>
      <c r="AA12" s="556"/>
      <c r="AB12" s="556"/>
      <c r="AC12" s="556"/>
      <c r="AD12" s="556"/>
      <c r="AE12" s="556"/>
      <c r="AF12" s="556"/>
      <c r="AG12" s="556"/>
      <c r="AH12" s="556"/>
      <c r="AI12" s="556"/>
      <c r="AJ12" s="554" t="s">
        <v>62</v>
      </c>
      <c r="AK12" s="554"/>
      <c r="AL12" s="554"/>
      <c r="AM12" s="554"/>
      <c r="AN12" s="554"/>
      <c r="AO12" s="554"/>
      <c r="AP12" s="554"/>
      <c r="AQ12" s="554"/>
      <c r="AR12" s="554"/>
      <c r="AS12" s="554"/>
      <c r="AT12" s="554"/>
      <c r="AU12" s="554"/>
      <c r="AV12" s="554"/>
      <c r="AW12" s="554"/>
      <c r="AX12" s="554"/>
      <c r="AY12" s="554"/>
      <c r="AZ12" s="554"/>
      <c r="BA12" s="554"/>
      <c r="BB12" s="554"/>
      <c r="BC12" s="554"/>
      <c r="BD12" s="554"/>
      <c r="BE12" s="554"/>
      <c r="BF12" s="554" t="s">
        <v>58</v>
      </c>
      <c r="BG12" s="554"/>
      <c r="BH12" s="554"/>
      <c r="BI12" s="554"/>
      <c r="BJ12" s="554"/>
      <c r="BK12" s="554"/>
      <c r="BL12" s="554"/>
      <c r="BM12" s="554"/>
      <c r="BN12" s="554"/>
      <c r="BO12" s="554"/>
      <c r="BP12" s="554"/>
      <c r="BQ12" s="554"/>
      <c r="BR12" s="554"/>
      <c r="BS12" s="543" t="s">
        <v>88</v>
      </c>
      <c r="BT12" s="558" t="s">
        <v>638</v>
      </c>
      <c r="BU12" s="543" t="s">
        <v>65</v>
      </c>
      <c r="BV12" s="555" t="s">
        <v>698</v>
      </c>
      <c r="BW12" s="552" t="s">
        <v>696</v>
      </c>
      <c r="BX12" s="545" t="s">
        <v>697</v>
      </c>
      <c r="BY12" s="546" t="s">
        <v>694</v>
      </c>
      <c r="BZ12" s="547" t="s">
        <v>695</v>
      </c>
    </row>
    <row r="13" spans="1:83" ht="16.5" customHeight="1">
      <c r="A13" s="543"/>
      <c r="B13" s="557"/>
      <c r="C13" s="543">
        <v>63</v>
      </c>
      <c r="D13" s="543"/>
      <c r="E13" s="543"/>
      <c r="F13" s="543">
        <v>68</v>
      </c>
      <c r="G13" s="543"/>
      <c r="H13" s="543"/>
      <c r="I13" s="543">
        <v>73</v>
      </c>
      <c r="J13" s="543"/>
      <c r="K13" s="543"/>
      <c r="L13" s="543">
        <v>78</v>
      </c>
      <c r="M13" s="543"/>
      <c r="N13" s="543" t="s">
        <v>144</v>
      </c>
      <c r="O13" s="543">
        <v>85</v>
      </c>
      <c r="P13" s="543"/>
      <c r="Q13" s="543" t="s">
        <v>144</v>
      </c>
      <c r="R13" s="544">
        <v>95</v>
      </c>
      <c r="S13" s="544"/>
      <c r="T13" s="544"/>
      <c r="U13" s="543" t="s">
        <v>90</v>
      </c>
      <c r="V13" s="543"/>
      <c r="W13" s="543" t="s">
        <v>144</v>
      </c>
      <c r="X13" s="543">
        <v>58</v>
      </c>
      <c r="Y13" s="543"/>
      <c r="Z13" s="543"/>
      <c r="AA13" s="544">
        <v>63</v>
      </c>
      <c r="AB13" s="544"/>
      <c r="AC13" s="544"/>
      <c r="AD13" s="543">
        <v>68</v>
      </c>
      <c r="AE13" s="543"/>
      <c r="AF13" s="543"/>
      <c r="AG13" s="544" t="s">
        <v>89</v>
      </c>
      <c r="AH13" s="544"/>
      <c r="AI13" s="544" t="s">
        <v>145</v>
      </c>
      <c r="AJ13" s="543">
        <v>63</v>
      </c>
      <c r="AK13" s="543"/>
      <c r="AL13" s="543"/>
      <c r="AM13" s="543">
        <v>68</v>
      </c>
      <c r="AN13" s="543"/>
      <c r="AO13" s="543"/>
      <c r="AP13" s="543">
        <v>73</v>
      </c>
      <c r="AQ13" s="543"/>
      <c r="AR13" s="543"/>
      <c r="AS13" s="543"/>
      <c r="AT13" s="543">
        <v>78</v>
      </c>
      <c r="AU13" s="543"/>
      <c r="AV13" s="543" t="s">
        <v>144</v>
      </c>
      <c r="AW13" s="543">
        <v>85</v>
      </c>
      <c r="AX13" s="543"/>
      <c r="AY13" s="543" t="s">
        <v>144</v>
      </c>
      <c r="AZ13" s="544">
        <v>95</v>
      </c>
      <c r="BA13" s="544"/>
      <c r="BB13" s="544"/>
      <c r="BC13" s="543" t="s">
        <v>90</v>
      </c>
      <c r="BD13" s="543"/>
      <c r="BE13" s="543" t="s">
        <v>144</v>
      </c>
      <c r="BF13" s="543">
        <v>58</v>
      </c>
      <c r="BG13" s="543"/>
      <c r="BH13" s="543"/>
      <c r="BI13" s="544">
        <v>63</v>
      </c>
      <c r="BJ13" s="544"/>
      <c r="BK13" s="544"/>
      <c r="BL13" s="544"/>
      <c r="BM13" s="543">
        <v>68</v>
      </c>
      <c r="BN13" s="543"/>
      <c r="BO13" s="543"/>
      <c r="BP13" s="544" t="s">
        <v>89</v>
      </c>
      <c r="BQ13" s="544"/>
      <c r="BR13" s="544" t="s">
        <v>145</v>
      </c>
      <c r="BS13" s="543"/>
      <c r="BT13" s="543"/>
      <c r="BU13" s="543"/>
      <c r="BV13" s="555"/>
      <c r="BW13" s="553"/>
      <c r="BX13" s="545"/>
      <c r="BY13" s="546"/>
      <c r="BZ13" s="548"/>
    </row>
    <row r="14" spans="1:83" ht="15.75">
      <c r="A14" s="400">
        <v>1</v>
      </c>
      <c r="B14" s="401" t="s">
        <v>51</v>
      </c>
      <c r="C14" s="402">
        <v>16</v>
      </c>
      <c r="D14" s="403">
        <v>12</v>
      </c>
      <c r="E14" s="404">
        <v>11</v>
      </c>
      <c r="F14" s="405"/>
      <c r="G14" s="404"/>
      <c r="H14" s="406"/>
      <c r="I14" s="405"/>
      <c r="J14" s="404"/>
      <c r="K14" s="407"/>
      <c r="L14" s="402">
        <v>15</v>
      </c>
      <c r="M14" s="403"/>
      <c r="N14" s="408"/>
      <c r="O14" s="402">
        <v>18</v>
      </c>
      <c r="P14" s="404"/>
      <c r="Q14" s="407"/>
      <c r="R14" s="405"/>
      <c r="S14" s="404"/>
      <c r="T14" s="404"/>
      <c r="U14" s="402">
        <v>13</v>
      </c>
      <c r="V14" s="404"/>
      <c r="W14" s="407"/>
      <c r="X14" s="402">
        <v>15</v>
      </c>
      <c r="Y14" s="403"/>
      <c r="Z14" s="403"/>
      <c r="AA14" s="402"/>
      <c r="AB14" s="403"/>
      <c r="AC14" s="403"/>
      <c r="AD14" s="402"/>
      <c r="AE14" s="403"/>
      <c r="AF14" s="408"/>
      <c r="AG14" s="402">
        <v>18</v>
      </c>
      <c r="AH14" s="404"/>
      <c r="AI14" s="404"/>
      <c r="AJ14" s="402">
        <v>18</v>
      </c>
      <c r="AK14" s="403">
        <v>16</v>
      </c>
      <c r="AL14" s="404"/>
      <c r="AM14" s="402">
        <v>18</v>
      </c>
      <c r="AN14" s="403">
        <v>11</v>
      </c>
      <c r="AO14" s="407"/>
      <c r="AP14" s="405"/>
      <c r="AQ14" s="404"/>
      <c r="AR14" s="404"/>
      <c r="AS14" s="407"/>
      <c r="AT14" s="405"/>
      <c r="AU14" s="404"/>
      <c r="AV14" s="407"/>
      <c r="AW14" s="405"/>
      <c r="AX14" s="404"/>
      <c r="AY14" s="407"/>
      <c r="AZ14" s="405"/>
      <c r="BA14" s="404"/>
      <c r="BB14" s="407"/>
      <c r="BC14" s="402">
        <v>20</v>
      </c>
      <c r="BD14" s="404"/>
      <c r="BE14" s="404"/>
      <c r="BF14" s="402">
        <v>20</v>
      </c>
      <c r="BG14" s="404">
        <v>18</v>
      </c>
      <c r="BH14" s="404">
        <v>15</v>
      </c>
      <c r="BI14" s="402">
        <v>20</v>
      </c>
      <c r="BJ14" s="404"/>
      <c r="BK14" s="404"/>
      <c r="BL14" s="407"/>
      <c r="BM14" s="405">
        <v>20</v>
      </c>
      <c r="BN14" s="404"/>
      <c r="BO14" s="407"/>
      <c r="BP14" s="405">
        <v>20</v>
      </c>
      <c r="BQ14" s="404">
        <v>16</v>
      </c>
      <c r="BR14" s="407"/>
      <c r="BS14" s="409">
        <v>20</v>
      </c>
      <c r="BT14" s="410">
        <v>16</v>
      </c>
      <c r="BU14" s="411">
        <v>266</v>
      </c>
      <c r="BV14" s="412">
        <f>C14+D14+L14+O14+U14+X14+AG14</f>
        <v>107</v>
      </c>
      <c r="BW14" s="413">
        <f t="shared" ref="BW14:BW49" si="0">BS14</f>
        <v>20</v>
      </c>
      <c r="BX14" s="414">
        <f t="shared" ref="BX14:BX49" si="1">BT14</f>
        <v>16</v>
      </c>
      <c r="BY14" s="413">
        <f>AJ14+AK14+AM14+AN14+BC14+BF14+BI14</f>
        <v>123</v>
      </c>
      <c r="BZ14" s="413">
        <f t="shared" ref="BZ14:BZ49" si="2">BV14+BW14+BX14+BY14</f>
        <v>266</v>
      </c>
    </row>
    <row r="15" spans="1:83" ht="15.75">
      <c r="A15" s="415">
        <v>2</v>
      </c>
      <c r="B15" s="401" t="s">
        <v>154</v>
      </c>
      <c r="C15" s="416">
        <v>18</v>
      </c>
      <c r="D15" s="417">
        <v>15</v>
      </c>
      <c r="E15" s="418">
        <v>7</v>
      </c>
      <c r="F15" s="419"/>
      <c r="G15" s="418"/>
      <c r="H15" s="420"/>
      <c r="I15" s="416">
        <v>18</v>
      </c>
      <c r="J15" s="417">
        <v>16</v>
      </c>
      <c r="K15" s="420"/>
      <c r="L15" s="419">
        <v>13</v>
      </c>
      <c r="M15" s="418"/>
      <c r="N15" s="420"/>
      <c r="O15" s="419"/>
      <c r="P15" s="418"/>
      <c r="Q15" s="420"/>
      <c r="R15" s="419">
        <v>13</v>
      </c>
      <c r="S15" s="418"/>
      <c r="T15" s="418"/>
      <c r="U15" s="416">
        <v>20</v>
      </c>
      <c r="V15" s="418"/>
      <c r="W15" s="420"/>
      <c r="X15" s="419"/>
      <c r="Y15" s="418"/>
      <c r="Z15" s="418"/>
      <c r="AA15" s="416">
        <v>14</v>
      </c>
      <c r="AB15" s="418"/>
      <c r="AC15" s="418"/>
      <c r="AD15" s="416">
        <v>13</v>
      </c>
      <c r="AE15" s="418"/>
      <c r="AF15" s="420"/>
      <c r="AG15" s="419"/>
      <c r="AH15" s="418"/>
      <c r="AI15" s="418"/>
      <c r="AJ15" s="419">
        <v>11</v>
      </c>
      <c r="AK15" s="418"/>
      <c r="AL15" s="418"/>
      <c r="AM15" s="416">
        <v>13</v>
      </c>
      <c r="AN15" s="417">
        <v>12</v>
      </c>
      <c r="AO15" s="420"/>
      <c r="AP15" s="416">
        <v>20</v>
      </c>
      <c r="AQ15" s="417">
        <v>12</v>
      </c>
      <c r="AR15" s="418">
        <v>9</v>
      </c>
      <c r="AS15" s="420">
        <v>3</v>
      </c>
      <c r="AT15" s="419"/>
      <c r="AU15" s="418"/>
      <c r="AV15" s="420"/>
      <c r="AW15" s="419"/>
      <c r="AX15" s="418"/>
      <c r="AY15" s="420"/>
      <c r="AZ15" s="416">
        <v>14</v>
      </c>
      <c r="BA15" s="418">
        <v>10</v>
      </c>
      <c r="BB15" s="420"/>
      <c r="BC15" s="419"/>
      <c r="BD15" s="418"/>
      <c r="BE15" s="418"/>
      <c r="BF15" s="419">
        <v>10</v>
      </c>
      <c r="BG15" s="418"/>
      <c r="BH15" s="418"/>
      <c r="BI15" s="416">
        <v>15</v>
      </c>
      <c r="BJ15" s="418">
        <v>10</v>
      </c>
      <c r="BK15" s="418">
        <v>7</v>
      </c>
      <c r="BL15" s="420">
        <v>6</v>
      </c>
      <c r="BM15" s="416">
        <v>16</v>
      </c>
      <c r="BN15" s="418"/>
      <c r="BO15" s="420"/>
      <c r="BP15" s="419"/>
      <c r="BQ15" s="418"/>
      <c r="BR15" s="420"/>
      <c r="BS15" s="421">
        <v>16</v>
      </c>
      <c r="BT15" s="410">
        <v>13</v>
      </c>
      <c r="BU15" s="411">
        <v>245</v>
      </c>
      <c r="BV15" s="412">
        <f>C15+D15+I15+J15+U15+AA15+AD15</f>
        <v>114</v>
      </c>
      <c r="BW15" s="413">
        <f t="shared" si="0"/>
        <v>16</v>
      </c>
      <c r="BX15" s="414">
        <f t="shared" si="1"/>
        <v>13</v>
      </c>
      <c r="BY15" s="413">
        <f>AM15+AN15+AP15+AQ15+AZ15+BI15+BM15</f>
        <v>102</v>
      </c>
      <c r="BZ15" s="413">
        <f t="shared" si="2"/>
        <v>245</v>
      </c>
    </row>
    <row r="16" spans="1:83" ht="15.75">
      <c r="A16" s="415">
        <v>3</v>
      </c>
      <c r="B16" s="401" t="s">
        <v>152</v>
      </c>
      <c r="C16" s="416">
        <v>20</v>
      </c>
      <c r="D16" s="417">
        <v>13</v>
      </c>
      <c r="E16" s="417"/>
      <c r="F16" s="416">
        <v>12</v>
      </c>
      <c r="G16" s="418"/>
      <c r="H16" s="420"/>
      <c r="I16" s="419"/>
      <c r="J16" s="418"/>
      <c r="K16" s="420"/>
      <c r="L16" s="419"/>
      <c r="M16" s="418"/>
      <c r="N16" s="420"/>
      <c r="O16" s="416">
        <v>20</v>
      </c>
      <c r="P16" s="418">
        <v>11</v>
      </c>
      <c r="Q16" s="420"/>
      <c r="R16" s="419"/>
      <c r="S16" s="418"/>
      <c r="T16" s="418"/>
      <c r="U16" s="416">
        <v>18</v>
      </c>
      <c r="V16" s="418">
        <v>9</v>
      </c>
      <c r="W16" s="420"/>
      <c r="X16" s="416">
        <v>18</v>
      </c>
      <c r="Y16" s="418"/>
      <c r="Z16" s="418"/>
      <c r="AA16" s="419"/>
      <c r="AB16" s="418"/>
      <c r="AC16" s="418"/>
      <c r="AD16" s="419"/>
      <c r="AE16" s="418"/>
      <c r="AF16" s="420"/>
      <c r="AG16" s="416">
        <v>12</v>
      </c>
      <c r="AH16" s="418"/>
      <c r="AI16" s="418"/>
      <c r="AJ16" s="416">
        <v>20</v>
      </c>
      <c r="AK16" s="417">
        <v>14</v>
      </c>
      <c r="AL16" s="418"/>
      <c r="AM16" s="419"/>
      <c r="AN16" s="418"/>
      <c r="AO16" s="420"/>
      <c r="AP16" s="416">
        <v>13</v>
      </c>
      <c r="AQ16" s="418"/>
      <c r="AR16" s="418"/>
      <c r="AS16" s="420"/>
      <c r="AT16" s="419"/>
      <c r="AU16" s="418"/>
      <c r="AV16" s="420"/>
      <c r="AW16" s="416">
        <v>10</v>
      </c>
      <c r="AX16" s="418"/>
      <c r="AY16" s="420"/>
      <c r="AZ16" s="419">
        <v>8</v>
      </c>
      <c r="BA16" s="418"/>
      <c r="BB16" s="420"/>
      <c r="BC16" s="416">
        <v>16</v>
      </c>
      <c r="BD16" s="418"/>
      <c r="BE16" s="418"/>
      <c r="BF16" s="419"/>
      <c r="BG16" s="418"/>
      <c r="BH16" s="418"/>
      <c r="BI16" s="419"/>
      <c r="BJ16" s="418"/>
      <c r="BK16" s="418"/>
      <c r="BL16" s="420"/>
      <c r="BM16" s="416">
        <v>9</v>
      </c>
      <c r="BN16" s="418"/>
      <c r="BO16" s="420"/>
      <c r="BP16" s="416">
        <v>11</v>
      </c>
      <c r="BQ16" s="418"/>
      <c r="BR16" s="420"/>
      <c r="BS16" s="422">
        <v>18</v>
      </c>
      <c r="BT16" s="408">
        <v>10</v>
      </c>
      <c r="BU16" s="411">
        <v>234</v>
      </c>
      <c r="BV16" s="412">
        <f>C16+D16+F16+O16+U16+X16+AG16</f>
        <v>113</v>
      </c>
      <c r="BW16" s="413">
        <f t="shared" si="0"/>
        <v>18</v>
      </c>
      <c r="BX16" s="414">
        <f t="shared" si="1"/>
        <v>10</v>
      </c>
      <c r="BY16" s="413">
        <f>AJ16+AK16+AP16+AW16+BC16+BM16+BP16</f>
        <v>93</v>
      </c>
      <c r="BZ16" s="413">
        <f t="shared" si="2"/>
        <v>234</v>
      </c>
    </row>
    <row r="17" spans="1:78" ht="15.75">
      <c r="A17" s="415">
        <v>4</v>
      </c>
      <c r="B17" s="401" t="s">
        <v>84</v>
      </c>
      <c r="C17" s="419"/>
      <c r="D17" s="418"/>
      <c r="E17" s="418"/>
      <c r="F17" s="419"/>
      <c r="G17" s="418"/>
      <c r="H17" s="420"/>
      <c r="I17" s="419"/>
      <c r="J17" s="418"/>
      <c r="K17" s="420"/>
      <c r="L17" s="419"/>
      <c r="M17" s="418"/>
      <c r="N17" s="420"/>
      <c r="O17" s="416">
        <v>10</v>
      </c>
      <c r="P17" s="417"/>
      <c r="Q17" s="423"/>
      <c r="R17" s="416">
        <v>14</v>
      </c>
      <c r="S17" s="417"/>
      <c r="T17" s="417"/>
      <c r="U17" s="416">
        <v>12</v>
      </c>
      <c r="V17" s="418"/>
      <c r="W17" s="420"/>
      <c r="X17" s="419">
        <v>11</v>
      </c>
      <c r="Y17" s="418"/>
      <c r="Z17" s="418"/>
      <c r="AA17" s="416">
        <v>13</v>
      </c>
      <c r="AB17" s="418"/>
      <c r="AC17" s="418"/>
      <c r="AD17" s="419"/>
      <c r="AE17" s="418"/>
      <c r="AF17" s="420"/>
      <c r="AG17" s="416">
        <v>16</v>
      </c>
      <c r="AH17" s="418"/>
      <c r="AI17" s="418"/>
      <c r="AJ17" s="419"/>
      <c r="AK17" s="418"/>
      <c r="AL17" s="418"/>
      <c r="AM17" s="419"/>
      <c r="AN17" s="418"/>
      <c r="AO17" s="420"/>
      <c r="AP17" s="416">
        <v>18</v>
      </c>
      <c r="AQ17" s="418"/>
      <c r="AR17" s="418"/>
      <c r="AS17" s="420"/>
      <c r="AT17" s="419"/>
      <c r="AU17" s="418"/>
      <c r="AV17" s="420"/>
      <c r="AW17" s="416">
        <v>7</v>
      </c>
      <c r="AX17" s="418"/>
      <c r="AY17" s="420"/>
      <c r="AZ17" s="416">
        <v>9</v>
      </c>
      <c r="BA17" s="417">
        <v>7</v>
      </c>
      <c r="BB17" s="420"/>
      <c r="BC17" s="416">
        <v>14</v>
      </c>
      <c r="BD17" s="418"/>
      <c r="BE17" s="418"/>
      <c r="BF17" s="419">
        <v>7</v>
      </c>
      <c r="BG17" s="418"/>
      <c r="BH17" s="418"/>
      <c r="BI17" s="416">
        <v>9</v>
      </c>
      <c r="BJ17" s="418">
        <v>8</v>
      </c>
      <c r="BK17" s="418"/>
      <c r="BL17" s="420"/>
      <c r="BM17" s="416">
        <v>10</v>
      </c>
      <c r="BN17" s="418"/>
      <c r="BO17" s="420"/>
      <c r="BP17" s="419">
        <v>8</v>
      </c>
      <c r="BQ17" s="418"/>
      <c r="BR17" s="420"/>
      <c r="BS17" s="421">
        <v>15</v>
      </c>
      <c r="BT17" s="410">
        <v>15</v>
      </c>
      <c r="BU17" s="411">
        <v>218</v>
      </c>
      <c r="BV17" s="412">
        <f>O17+R17+U17+AA17+AG17</f>
        <v>65</v>
      </c>
      <c r="BW17" s="413">
        <f t="shared" si="0"/>
        <v>15</v>
      </c>
      <c r="BX17" s="414">
        <f t="shared" si="1"/>
        <v>15</v>
      </c>
      <c r="BY17" s="413">
        <f>AP17+AW17+AZ17+BA17+BC17+BI17+BM17</f>
        <v>74</v>
      </c>
      <c r="BZ17" s="413">
        <f t="shared" si="2"/>
        <v>169</v>
      </c>
    </row>
    <row r="18" spans="1:78" ht="15.75">
      <c r="A18" s="415">
        <v>5</v>
      </c>
      <c r="B18" s="401" t="s">
        <v>85</v>
      </c>
      <c r="C18" s="416">
        <v>9</v>
      </c>
      <c r="D18" s="417"/>
      <c r="E18" s="417"/>
      <c r="F18" s="416">
        <v>20</v>
      </c>
      <c r="G18" s="417"/>
      <c r="H18" s="423"/>
      <c r="I18" s="416"/>
      <c r="J18" s="417"/>
      <c r="K18" s="423"/>
      <c r="L18" s="416"/>
      <c r="M18" s="417"/>
      <c r="N18" s="423"/>
      <c r="O18" s="416">
        <v>15</v>
      </c>
      <c r="P18" s="417">
        <v>13</v>
      </c>
      <c r="Q18" s="423"/>
      <c r="R18" s="416"/>
      <c r="S18" s="417"/>
      <c r="T18" s="417"/>
      <c r="U18" s="416">
        <v>16</v>
      </c>
      <c r="V18" s="418"/>
      <c r="W18" s="420"/>
      <c r="X18" s="419"/>
      <c r="Y18" s="418"/>
      <c r="Z18" s="418"/>
      <c r="AA18" s="419"/>
      <c r="AB18" s="418"/>
      <c r="AC18" s="418"/>
      <c r="AD18" s="416">
        <v>14</v>
      </c>
      <c r="AE18" s="418"/>
      <c r="AF18" s="420"/>
      <c r="AG18" s="416">
        <v>15</v>
      </c>
      <c r="AH18" s="418"/>
      <c r="AI18" s="418"/>
      <c r="AJ18" s="416">
        <v>15</v>
      </c>
      <c r="AK18" s="417">
        <v>12</v>
      </c>
      <c r="AL18" s="418"/>
      <c r="AM18" s="416">
        <v>15</v>
      </c>
      <c r="AN18" s="418"/>
      <c r="AO18" s="420"/>
      <c r="AP18" s="419">
        <v>3</v>
      </c>
      <c r="AQ18" s="418"/>
      <c r="AR18" s="418"/>
      <c r="AS18" s="420"/>
      <c r="AT18" s="419"/>
      <c r="AU18" s="418"/>
      <c r="AV18" s="420"/>
      <c r="AW18" s="416">
        <v>14</v>
      </c>
      <c r="AX18" s="417">
        <v>9</v>
      </c>
      <c r="AY18" s="420">
        <v>8</v>
      </c>
      <c r="AZ18" s="419">
        <v>6</v>
      </c>
      <c r="BA18" s="418"/>
      <c r="BB18" s="420"/>
      <c r="BC18" s="419"/>
      <c r="BD18" s="418"/>
      <c r="BE18" s="418"/>
      <c r="BF18" s="419"/>
      <c r="BG18" s="418"/>
      <c r="BH18" s="418"/>
      <c r="BI18" s="419"/>
      <c r="BJ18" s="418"/>
      <c r="BK18" s="418"/>
      <c r="BL18" s="420"/>
      <c r="BM18" s="416">
        <v>11</v>
      </c>
      <c r="BN18" s="418"/>
      <c r="BO18" s="420"/>
      <c r="BP18" s="416">
        <v>12</v>
      </c>
      <c r="BQ18" s="418"/>
      <c r="BR18" s="420"/>
      <c r="BS18" s="421">
        <v>13</v>
      </c>
      <c r="BT18" s="410"/>
      <c r="BU18" s="411">
        <v>203</v>
      </c>
      <c r="BV18" s="412">
        <f>C18+F18+O18+P18+U18+AD18+AG18</f>
        <v>102</v>
      </c>
      <c r="BW18" s="413">
        <f t="shared" si="0"/>
        <v>13</v>
      </c>
      <c r="BX18" s="414">
        <f t="shared" si="1"/>
        <v>0</v>
      </c>
      <c r="BY18" s="413">
        <f>AJ18+AK18+AM18+AW18+AX18+BM18+BP18</f>
        <v>88</v>
      </c>
      <c r="BZ18" s="413">
        <f t="shared" si="2"/>
        <v>203</v>
      </c>
    </row>
    <row r="19" spans="1:78" ht="15.75">
      <c r="A19" s="415">
        <v>6</v>
      </c>
      <c r="B19" s="401" t="s">
        <v>83</v>
      </c>
      <c r="C19" s="419"/>
      <c r="D19" s="418"/>
      <c r="E19" s="418"/>
      <c r="F19" s="416">
        <v>18</v>
      </c>
      <c r="G19" s="417">
        <v>14</v>
      </c>
      <c r="H19" s="423"/>
      <c r="I19" s="416">
        <v>20</v>
      </c>
      <c r="J19" s="417"/>
      <c r="K19" s="423"/>
      <c r="L19" s="416"/>
      <c r="M19" s="417"/>
      <c r="N19" s="423"/>
      <c r="O19" s="416"/>
      <c r="P19" s="417"/>
      <c r="Q19" s="423"/>
      <c r="R19" s="416">
        <v>12</v>
      </c>
      <c r="S19" s="418"/>
      <c r="T19" s="418"/>
      <c r="U19" s="419"/>
      <c r="V19" s="418"/>
      <c r="W19" s="420"/>
      <c r="X19" s="416">
        <v>12</v>
      </c>
      <c r="Y19" s="418"/>
      <c r="Z19" s="418"/>
      <c r="AA19" s="419"/>
      <c r="AB19" s="418"/>
      <c r="AC19" s="418"/>
      <c r="AD19" s="416">
        <v>15</v>
      </c>
      <c r="AE19" s="418"/>
      <c r="AF19" s="420"/>
      <c r="AG19" s="419"/>
      <c r="AH19" s="418"/>
      <c r="AI19" s="418"/>
      <c r="AJ19" s="416">
        <v>13</v>
      </c>
      <c r="AK19" s="418"/>
      <c r="AL19" s="418"/>
      <c r="AM19" s="416">
        <v>16</v>
      </c>
      <c r="AN19" s="418"/>
      <c r="AO19" s="420"/>
      <c r="AP19" s="419"/>
      <c r="AQ19" s="418"/>
      <c r="AR19" s="418"/>
      <c r="AS19" s="420"/>
      <c r="AT19" s="416">
        <v>13</v>
      </c>
      <c r="AU19" s="418"/>
      <c r="AV19" s="420"/>
      <c r="AW19" s="419"/>
      <c r="AX19" s="418"/>
      <c r="AY19" s="420"/>
      <c r="AZ19" s="416">
        <v>11</v>
      </c>
      <c r="BA19" s="418"/>
      <c r="BB19" s="420"/>
      <c r="BC19" s="419"/>
      <c r="BD19" s="418"/>
      <c r="BE19" s="418"/>
      <c r="BF19" s="419"/>
      <c r="BG19" s="418"/>
      <c r="BH19" s="418"/>
      <c r="BI19" s="416">
        <v>16</v>
      </c>
      <c r="BJ19" s="418"/>
      <c r="BK19" s="418"/>
      <c r="BL19" s="420"/>
      <c r="BM19" s="419"/>
      <c r="BN19" s="418"/>
      <c r="BO19" s="420"/>
      <c r="BP19" s="416">
        <v>15</v>
      </c>
      <c r="BQ19" s="418"/>
      <c r="BR19" s="420"/>
      <c r="BS19" s="421">
        <v>7</v>
      </c>
      <c r="BT19" s="410">
        <v>20</v>
      </c>
      <c r="BU19" s="411">
        <v>202</v>
      </c>
      <c r="BV19" s="412">
        <f>F19+G19+I19+R19+X19+AD19</f>
        <v>91</v>
      </c>
      <c r="BW19" s="413">
        <f t="shared" si="0"/>
        <v>7</v>
      </c>
      <c r="BX19" s="414">
        <f t="shared" si="1"/>
        <v>20</v>
      </c>
      <c r="BY19" s="413">
        <f>AJ19+AM19+AT19+AZ19+BI19+BP19</f>
        <v>84</v>
      </c>
      <c r="BZ19" s="413">
        <f t="shared" si="2"/>
        <v>202</v>
      </c>
    </row>
    <row r="20" spans="1:78" ht="15.75">
      <c r="A20" s="415">
        <v>7</v>
      </c>
      <c r="B20" s="401" t="s">
        <v>81</v>
      </c>
      <c r="C20" s="416">
        <v>10</v>
      </c>
      <c r="D20" s="417"/>
      <c r="E20" s="417"/>
      <c r="F20" s="416">
        <v>15</v>
      </c>
      <c r="G20" s="417"/>
      <c r="H20" s="423"/>
      <c r="I20" s="416">
        <v>15</v>
      </c>
      <c r="J20" s="417"/>
      <c r="K20" s="423"/>
      <c r="L20" s="416">
        <v>20</v>
      </c>
      <c r="M20" s="417"/>
      <c r="N20" s="423"/>
      <c r="O20" s="416"/>
      <c r="P20" s="417"/>
      <c r="Q20" s="423"/>
      <c r="R20" s="416"/>
      <c r="S20" s="417"/>
      <c r="T20" s="417"/>
      <c r="U20" s="416">
        <v>11</v>
      </c>
      <c r="V20" s="418"/>
      <c r="W20" s="420"/>
      <c r="X20" s="419"/>
      <c r="Y20" s="418"/>
      <c r="Z20" s="418"/>
      <c r="AA20" s="416">
        <v>16</v>
      </c>
      <c r="AB20" s="418"/>
      <c r="AC20" s="418"/>
      <c r="AD20" s="416">
        <v>12</v>
      </c>
      <c r="AE20" s="418"/>
      <c r="AF20" s="420"/>
      <c r="AG20" s="419"/>
      <c r="AH20" s="418"/>
      <c r="AI20" s="418"/>
      <c r="AJ20" s="416">
        <v>15</v>
      </c>
      <c r="AK20" s="418"/>
      <c r="AL20" s="418"/>
      <c r="AM20" s="416">
        <v>10</v>
      </c>
      <c r="AN20" s="418"/>
      <c r="AO20" s="420"/>
      <c r="AP20" s="416">
        <v>6</v>
      </c>
      <c r="AQ20" s="418"/>
      <c r="AR20" s="418"/>
      <c r="AS20" s="420"/>
      <c r="AT20" s="416">
        <v>15</v>
      </c>
      <c r="AU20" s="418"/>
      <c r="AV20" s="420"/>
      <c r="AW20" s="416">
        <v>13</v>
      </c>
      <c r="AX20" s="418"/>
      <c r="AY20" s="420"/>
      <c r="AZ20" s="419"/>
      <c r="BA20" s="418"/>
      <c r="BB20" s="420"/>
      <c r="BC20" s="419"/>
      <c r="BD20" s="418"/>
      <c r="BE20" s="418"/>
      <c r="BF20" s="419"/>
      <c r="BG20" s="418"/>
      <c r="BH20" s="418"/>
      <c r="BI20" s="416">
        <v>12</v>
      </c>
      <c r="BJ20" s="418"/>
      <c r="BK20" s="418"/>
      <c r="BL20" s="420"/>
      <c r="BM20" s="419"/>
      <c r="BN20" s="418"/>
      <c r="BO20" s="420"/>
      <c r="BP20" s="419"/>
      <c r="BQ20" s="418"/>
      <c r="BR20" s="420"/>
      <c r="BS20" s="421">
        <v>9</v>
      </c>
      <c r="BT20" s="410"/>
      <c r="BU20" s="411">
        <v>179</v>
      </c>
      <c r="BV20" s="412">
        <f>C20+F20+I20+L20+U20+AA20+AD20</f>
        <v>99</v>
      </c>
      <c r="BW20" s="413">
        <f t="shared" si="0"/>
        <v>9</v>
      </c>
      <c r="BX20" s="414">
        <f t="shared" si="1"/>
        <v>0</v>
      </c>
      <c r="BY20" s="413">
        <f>AJ20+AM20+AP20+AT20+AW20+BI20</f>
        <v>71</v>
      </c>
      <c r="BZ20" s="413">
        <f t="shared" si="2"/>
        <v>179</v>
      </c>
    </row>
    <row r="21" spans="1:78" ht="15.75">
      <c r="A21" s="415">
        <v>8</v>
      </c>
      <c r="B21" s="401" t="s">
        <v>149</v>
      </c>
      <c r="C21" s="419"/>
      <c r="D21" s="418"/>
      <c r="E21" s="418"/>
      <c r="F21" s="419"/>
      <c r="G21" s="418"/>
      <c r="H21" s="420"/>
      <c r="I21" s="416">
        <v>10</v>
      </c>
      <c r="J21" s="417"/>
      <c r="K21" s="423"/>
      <c r="L21" s="416"/>
      <c r="M21" s="417"/>
      <c r="N21" s="423"/>
      <c r="O21" s="416"/>
      <c r="P21" s="418"/>
      <c r="Q21" s="420"/>
      <c r="R21" s="416">
        <v>11</v>
      </c>
      <c r="S21" s="417"/>
      <c r="T21" s="417"/>
      <c r="U21" s="416">
        <v>15</v>
      </c>
      <c r="V21" s="418"/>
      <c r="W21" s="420"/>
      <c r="X21" s="416">
        <v>20</v>
      </c>
      <c r="Y21" s="418"/>
      <c r="Z21" s="418"/>
      <c r="AA21" s="416">
        <v>20</v>
      </c>
      <c r="AB21" s="418"/>
      <c r="AC21" s="418"/>
      <c r="AD21" s="419"/>
      <c r="AE21" s="418"/>
      <c r="AF21" s="420"/>
      <c r="AG21" s="419">
        <v>20</v>
      </c>
      <c r="AH21" s="418"/>
      <c r="AI21" s="418"/>
      <c r="AJ21" s="419"/>
      <c r="AK21" s="418"/>
      <c r="AL21" s="418"/>
      <c r="AM21" s="419"/>
      <c r="AN21" s="418"/>
      <c r="AO21" s="420"/>
      <c r="AP21" s="416">
        <v>15</v>
      </c>
      <c r="AQ21" s="417">
        <v>7</v>
      </c>
      <c r="AR21" s="418"/>
      <c r="AS21" s="420"/>
      <c r="AT21" s="419"/>
      <c r="AU21" s="418"/>
      <c r="AV21" s="420"/>
      <c r="AW21" s="419"/>
      <c r="AX21" s="418"/>
      <c r="AY21" s="420"/>
      <c r="AZ21" s="416">
        <v>18</v>
      </c>
      <c r="BA21" s="418"/>
      <c r="BB21" s="420"/>
      <c r="BC21" s="416">
        <v>11</v>
      </c>
      <c r="BD21" s="418"/>
      <c r="BE21" s="418"/>
      <c r="BF21" s="419">
        <v>8</v>
      </c>
      <c r="BG21" s="418"/>
      <c r="BH21" s="418"/>
      <c r="BI21" s="419">
        <v>14</v>
      </c>
      <c r="BJ21" s="418"/>
      <c r="BK21" s="418"/>
      <c r="BL21" s="420"/>
      <c r="BM21" s="416">
        <v>15</v>
      </c>
      <c r="BN21" s="418"/>
      <c r="BO21" s="420"/>
      <c r="BP21" s="416">
        <v>18</v>
      </c>
      <c r="BQ21" s="418"/>
      <c r="BR21" s="420"/>
      <c r="BS21" s="422"/>
      <c r="BT21" s="407"/>
      <c r="BU21" s="411">
        <v>160</v>
      </c>
      <c r="BV21" s="412">
        <f>I21+R21+U21+X21+AA21</f>
        <v>76</v>
      </c>
      <c r="BW21" s="413">
        <f t="shared" si="0"/>
        <v>0</v>
      </c>
      <c r="BX21" s="414">
        <f t="shared" si="1"/>
        <v>0</v>
      </c>
      <c r="BY21" s="413">
        <f>AP21+AQ21+AZ21+BC21+BM21+BP21</f>
        <v>84</v>
      </c>
      <c r="BZ21" s="413">
        <f t="shared" si="2"/>
        <v>160</v>
      </c>
    </row>
    <row r="22" spans="1:78" ht="15.75">
      <c r="A22" s="415">
        <v>9</v>
      </c>
      <c r="B22" s="401" t="s">
        <v>157</v>
      </c>
      <c r="C22" s="419"/>
      <c r="D22" s="418"/>
      <c r="E22" s="418"/>
      <c r="F22" s="419"/>
      <c r="G22" s="418"/>
      <c r="H22" s="420"/>
      <c r="I22" s="416">
        <v>14</v>
      </c>
      <c r="J22" s="417"/>
      <c r="K22" s="423"/>
      <c r="L22" s="416"/>
      <c r="M22" s="417"/>
      <c r="N22" s="423"/>
      <c r="O22" s="416"/>
      <c r="P22" s="417"/>
      <c r="Q22" s="423"/>
      <c r="R22" s="416">
        <v>18</v>
      </c>
      <c r="S22" s="418"/>
      <c r="T22" s="418"/>
      <c r="U22" s="419"/>
      <c r="V22" s="418"/>
      <c r="W22" s="420"/>
      <c r="X22" s="419"/>
      <c r="Y22" s="418"/>
      <c r="Z22" s="418"/>
      <c r="AA22" s="419"/>
      <c r="AB22" s="418"/>
      <c r="AC22" s="418"/>
      <c r="AD22" s="416">
        <v>11</v>
      </c>
      <c r="AE22" s="418"/>
      <c r="AF22" s="420"/>
      <c r="AG22" s="419"/>
      <c r="AH22" s="418"/>
      <c r="AI22" s="418"/>
      <c r="AJ22" s="419"/>
      <c r="AK22" s="418"/>
      <c r="AL22" s="418"/>
      <c r="AM22" s="419"/>
      <c r="AN22" s="418"/>
      <c r="AO22" s="420"/>
      <c r="AP22" s="416">
        <v>11</v>
      </c>
      <c r="AQ22" s="418">
        <v>10</v>
      </c>
      <c r="AR22" s="418"/>
      <c r="AS22" s="420"/>
      <c r="AT22" s="419"/>
      <c r="AU22" s="418"/>
      <c r="AV22" s="420"/>
      <c r="AW22" s="416">
        <v>20</v>
      </c>
      <c r="AX22" s="417">
        <v>11</v>
      </c>
      <c r="AY22" s="420"/>
      <c r="AZ22" s="416">
        <v>13</v>
      </c>
      <c r="BA22" s="418"/>
      <c r="BB22" s="420"/>
      <c r="BC22" s="416">
        <v>12</v>
      </c>
      <c r="BD22" s="418"/>
      <c r="BE22" s="418"/>
      <c r="BF22" s="419"/>
      <c r="BG22" s="418"/>
      <c r="BH22" s="418"/>
      <c r="BI22" s="419"/>
      <c r="BJ22" s="418"/>
      <c r="BK22" s="418"/>
      <c r="BL22" s="420"/>
      <c r="BM22" s="416">
        <v>12</v>
      </c>
      <c r="BN22" s="417"/>
      <c r="BO22" s="423"/>
      <c r="BP22" s="416">
        <v>13</v>
      </c>
      <c r="BQ22" s="418"/>
      <c r="BR22" s="420"/>
      <c r="BS22" s="421">
        <v>11</v>
      </c>
      <c r="BT22" s="410">
        <v>9</v>
      </c>
      <c r="BU22" s="411">
        <v>155</v>
      </c>
      <c r="BV22" s="412">
        <f>I22+R22+AD22</f>
        <v>43</v>
      </c>
      <c r="BW22" s="413">
        <f t="shared" si="0"/>
        <v>11</v>
      </c>
      <c r="BX22" s="414">
        <f t="shared" si="1"/>
        <v>9</v>
      </c>
      <c r="BY22" s="413">
        <f>AP22+AW22+AX22+AZ22+BC22+BM22+BP22</f>
        <v>92</v>
      </c>
      <c r="BZ22" s="413">
        <f t="shared" si="2"/>
        <v>155</v>
      </c>
    </row>
    <row r="23" spans="1:78" ht="17.25" customHeight="1">
      <c r="A23" s="415">
        <v>10</v>
      </c>
      <c r="B23" s="401" t="s">
        <v>159</v>
      </c>
      <c r="C23" s="419"/>
      <c r="D23" s="418"/>
      <c r="E23" s="418"/>
      <c r="F23" s="419"/>
      <c r="G23" s="418"/>
      <c r="H23" s="420"/>
      <c r="I23" s="419"/>
      <c r="J23" s="418"/>
      <c r="K23" s="420"/>
      <c r="L23" s="419"/>
      <c r="M23" s="418"/>
      <c r="N23" s="420"/>
      <c r="O23" s="419"/>
      <c r="P23" s="418"/>
      <c r="Q23" s="420"/>
      <c r="R23" s="416">
        <v>15</v>
      </c>
      <c r="S23" s="417"/>
      <c r="T23" s="417"/>
      <c r="U23" s="416">
        <v>7</v>
      </c>
      <c r="V23" s="418"/>
      <c r="W23" s="420"/>
      <c r="X23" s="419"/>
      <c r="Y23" s="418"/>
      <c r="Z23" s="418"/>
      <c r="AA23" s="416">
        <v>12</v>
      </c>
      <c r="AB23" s="418"/>
      <c r="AC23" s="418"/>
      <c r="AD23" s="419"/>
      <c r="AE23" s="418"/>
      <c r="AF23" s="420"/>
      <c r="AG23" s="419"/>
      <c r="AH23" s="418"/>
      <c r="AI23" s="418"/>
      <c r="AJ23" s="419"/>
      <c r="AK23" s="418"/>
      <c r="AL23" s="418"/>
      <c r="AM23" s="416">
        <v>7</v>
      </c>
      <c r="AN23" s="418"/>
      <c r="AO23" s="420"/>
      <c r="AP23" s="419"/>
      <c r="AQ23" s="418"/>
      <c r="AR23" s="418"/>
      <c r="AS23" s="420"/>
      <c r="AT23" s="416">
        <v>18</v>
      </c>
      <c r="AU23" s="417">
        <v>14</v>
      </c>
      <c r="AV23" s="420"/>
      <c r="AW23" s="416">
        <v>18</v>
      </c>
      <c r="AX23" s="418"/>
      <c r="AY23" s="420"/>
      <c r="AZ23" s="419"/>
      <c r="BA23" s="418"/>
      <c r="BB23" s="420"/>
      <c r="BC23" s="419"/>
      <c r="BD23" s="418"/>
      <c r="BE23" s="418"/>
      <c r="BF23" s="416">
        <v>13</v>
      </c>
      <c r="BG23" s="418"/>
      <c r="BH23" s="418"/>
      <c r="BI23" s="416">
        <v>18</v>
      </c>
      <c r="BJ23" s="418">
        <v>11</v>
      </c>
      <c r="BK23" s="418"/>
      <c r="BL23" s="420"/>
      <c r="BM23" s="419"/>
      <c r="BN23" s="418"/>
      <c r="BO23" s="420"/>
      <c r="BP23" s="419">
        <v>9</v>
      </c>
      <c r="BQ23" s="418"/>
      <c r="BR23" s="420"/>
      <c r="BS23" s="421"/>
      <c r="BT23" s="410"/>
      <c r="BU23" s="411">
        <v>122</v>
      </c>
      <c r="BV23" s="412">
        <f>R23+U23+AA23</f>
        <v>34</v>
      </c>
      <c r="BW23" s="413">
        <f t="shared" si="0"/>
        <v>0</v>
      </c>
      <c r="BX23" s="414">
        <f t="shared" si="1"/>
        <v>0</v>
      </c>
      <c r="BY23" s="413">
        <f>AM23+AT23+AU23+AW23+BF23+BI23</f>
        <v>88</v>
      </c>
      <c r="BZ23" s="413">
        <f t="shared" si="2"/>
        <v>122</v>
      </c>
    </row>
    <row r="24" spans="1:78" ht="15.75">
      <c r="A24" s="415">
        <v>11</v>
      </c>
      <c r="B24" s="401" t="s">
        <v>76</v>
      </c>
      <c r="C24" s="416">
        <v>6</v>
      </c>
      <c r="D24" s="417">
        <v>5</v>
      </c>
      <c r="E24" s="417"/>
      <c r="F24" s="416"/>
      <c r="G24" s="417"/>
      <c r="H24" s="423"/>
      <c r="I24" s="416"/>
      <c r="J24" s="417"/>
      <c r="K24" s="423"/>
      <c r="L24" s="424">
        <v>14</v>
      </c>
      <c r="M24" s="418"/>
      <c r="N24" s="420"/>
      <c r="O24" s="425"/>
      <c r="P24" s="418"/>
      <c r="Q24" s="420"/>
      <c r="R24" s="425"/>
      <c r="S24" s="418"/>
      <c r="T24" s="418"/>
      <c r="U24" s="425"/>
      <c r="V24" s="418"/>
      <c r="W24" s="420"/>
      <c r="X24" s="419"/>
      <c r="Y24" s="418"/>
      <c r="Z24" s="418"/>
      <c r="AA24" s="425"/>
      <c r="AB24" s="418"/>
      <c r="AC24" s="418"/>
      <c r="AD24" s="419"/>
      <c r="AE24" s="418"/>
      <c r="AF24" s="420"/>
      <c r="AG24" s="416">
        <v>13</v>
      </c>
      <c r="AH24" s="418"/>
      <c r="AI24" s="418"/>
      <c r="AJ24" s="416">
        <v>10</v>
      </c>
      <c r="AK24" s="418"/>
      <c r="AL24" s="418"/>
      <c r="AM24" s="419"/>
      <c r="AN24" s="418"/>
      <c r="AO24" s="420"/>
      <c r="AP24" s="419"/>
      <c r="AQ24" s="418"/>
      <c r="AR24" s="418"/>
      <c r="AS24" s="420"/>
      <c r="AT24" s="416">
        <v>9</v>
      </c>
      <c r="AU24" s="418"/>
      <c r="AV24" s="420"/>
      <c r="AW24" s="416">
        <v>16</v>
      </c>
      <c r="AX24" s="417">
        <v>12</v>
      </c>
      <c r="AY24" s="420"/>
      <c r="AZ24" s="419"/>
      <c r="BA24" s="418"/>
      <c r="BB24" s="420"/>
      <c r="BC24" s="419"/>
      <c r="BD24" s="418"/>
      <c r="BE24" s="418"/>
      <c r="BF24" s="419"/>
      <c r="BG24" s="418"/>
      <c r="BH24" s="418"/>
      <c r="BI24" s="419"/>
      <c r="BJ24" s="418"/>
      <c r="BK24" s="418"/>
      <c r="BL24" s="420"/>
      <c r="BM24" s="419"/>
      <c r="BN24" s="418"/>
      <c r="BO24" s="420"/>
      <c r="BP24" s="419"/>
      <c r="BQ24" s="418"/>
      <c r="BR24" s="420"/>
      <c r="BS24" s="421">
        <v>8</v>
      </c>
      <c r="BT24" s="410">
        <v>20</v>
      </c>
      <c r="BU24" s="411">
        <v>113</v>
      </c>
      <c r="BV24" s="412">
        <f>C24+D24+L24+AG24</f>
        <v>38</v>
      </c>
      <c r="BW24" s="413">
        <f t="shared" si="0"/>
        <v>8</v>
      </c>
      <c r="BX24" s="414">
        <f t="shared" si="1"/>
        <v>20</v>
      </c>
      <c r="BY24" s="413">
        <f>AJ24+AT24+AW24+AX24</f>
        <v>47</v>
      </c>
      <c r="BZ24" s="413">
        <f t="shared" si="2"/>
        <v>113</v>
      </c>
    </row>
    <row r="25" spans="1:78" ht="15.75">
      <c r="A25" s="415">
        <v>12</v>
      </c>
      <c r="B25" s="401" t="s">
        <v>91</v>
      </c>
      <c r="C25" s="416">
        <v>8</v>
      </c>
      <c r="D25" s="417"/>
      <c r="E25" s="417"/>
      <c r="F25" s="416">
        <v>16</v>
      </c>
      <c r="G25" s="417"/>
      <c r="H25" s="423"/>
      <c r="I25" s="416"/>
      <c r="J25" s="417"/>
      <c r="K25" s="423"/>
      <c r="L25" s="416"/>
      <c r="M25" s="417"/>
      <c r="N25" s="423"/>
      <c r="O25" s="416"/>
      <c r="P25" s="417"/>
      <c r="Q25" s="423"/>
      <c r="R25" s="416"/>
      <c r="S25" s="417"/>
      <c r="T25" s="417"/>
      <c r="U25" s="416">
        <v>14</v>
      </c>
      <c r="V25" s="418"/>
      <c r="W25" s="420"/>
      <c r="X25" s="419"/>
      <c r="Y25" s="418"/>
      <c r="Z25" s="418"/>
      <c r="AA25" s="419"/>
      <c r="AB25" s="418"/>
      <c r="AC25" s="418"/>
      <c r="AD25" s="419"/>
      <c r="AE25" s="418"/>
      <c r="AF25" s="420"/>
      <c r="AG25" s="419"/>
      <c r="AH25" s="418"/>
      <c r="AI25" s="418"/>
      <c r="AJ25" s="419"/>
      <c r="AK25" s="418"/>
      <c r="AL25" s="418"/>
      <c r="AM25" s="419"/>
      <c r="AN25" s="418"/>
      <c r="AO25" s="420"/>
      <c r="AP25" s="419"/>
      <c r="AQ25" s="418"/>
      <c r="AR25" s="418"/>
      <c r="AS25" s="420"/>
      <c r="AT25" s="419"/>
      <c r="AU25" s="418"/>
      <c r="AV25" s="420"/>
      <c r="AW25" s="419"/>
      <c r="AX25" s="418"/>
      <c r="AY25" s="420"/>
      <c r="AZ25" s="419"/>
      <c r="BA25" s="418"/>
      <c r="BB25" s="420"/>
      <c r="BC25" s="419"/>
      <c r="BD25" s="418"/>
      <c r="BE25" s="418"/>
      <c r="BF25" s="419"/>
      <c r="BG25" s="418"/>
      <c r="BH25" s="418"/>
      <c r="BI25" s="419"/>
      <c r="BJ25" s="418"/>
      <c r="BK25" s="418"/>
      <c r="BL25" s="420"/>
      <c r="BM25" s="416">
        <v>18</v>
      </c>
      <c r="BN25" s="417"/>
      <c r="BO25" s="423"/>
      <c r="BP25" s="416">
        <v>14</v>
      </c>
      <c r="BQ25" s="418"/>
      <c r="BR25" s="420"/>
      <c r="BS25" s="421">
        <v>14</v>
      </c>
      <c r="BT25" s="410">
        <v>18</v>
      </c>
      <c r="BU25" s="411">
        <v>102</v>
      </c>
      <c r="BV25" s="412">
        <f>C25+F25+U25</f>
        <v>38</v>
      </c>
      <c r="BW25" s="413">
        <f t="shared" si="0"/>
        <v>14</v>
      </c>
      <c r="BX25" s="414">
        <f t="shared" si="1"/>
        <v>18</v>
      </c>
      <c r="BY25" s="413">
        <f>BM25+BP25</f>
        <v>32</v>
      </c>
      <c r="BZ25" s="413">
        <f t="shared" si="2"/>
        <v>102</v>
      </c>
    </row>
    <row r="26" spans="1:78" ht="15.75">
      <c r="A26" s="415">
        <v>13</v>
      </c>
      <c r="B26" s="401" t="s">
        <v>151</v>
      </c>
      <c r="C26" s="419"/>
      <c r="D26" s="418"/>
      <c r="E26" s="418"/>
      <c r="F26" s="416">
        <v>13</v>
      </c>
      <c r="G26" s="417"/>
      <c r="H26" s="423"/>
      <c r="I26" s="416"/>
      <c r="J26" s="417"/>
      <c r="K26" s="423"/>
      <c r="L26" s="402">
        <v>11</v>
      </c>
      <c r="M26" s="417"/>
      <c r="N26" s="423"/>
      <c r="O26" s="402"/>
      <c r="P26" s="417"/>
      <c r="Q26" s="423"/>
      <c r="R26" s="402">
        <v>16</v>
      </c>
      <c r="S26" s="418"/>
      <c r="T26" s="418"/>
      <c r="U26" s="405"/>
      <c r="V26" s="418"/>
      <c r="W26" s="420"/>
      <c r="X26" s="419"/>
      <c r="Y26" s="418"/>
      <c r="Z26" s="418"/>
      <c r="AA26" s="405"/>
      <c r="AB26" s="418"/>
      <c r="AC26" s="418"/>
      <c r="AD26" s="416">
        <v>16</v>
      </c>
      <c r="AE26" s="418"/>
      <c r="AF26" s="420"/>
      <c r="AG26" s="419"/>
      <c r="AH26" s="418"/>
      <c r="AI26" s="418"/>
      <c r="AJ26" s="419"/>
      <c r="AK26" s="418"/>
      <c r="AL26" s="418"/>
      <c r="AM26" s="419"/>
      <c r="AN26" s="418"/>
      <c r="AO26" s="420"/>
      <c r="AP26" s="419"/>
      <c r="AQ26" s="418"/>
      <c r="AR26" s="418"/>
      <c r="AS26" s="420"/>
      <c r="AT26" s="419"/>
      <c r="AU26" s="418"/>
      <c r="AV26" s="420"/>
      <c r="AW26" s="419"/>
      <c r="AX26" s="418"/>
      <c r="AY26" s="420"/>
      <c r="AZ26" s="419"/>
      <c r="BA26" s="418"/>
      <c r="BB26" s="420"/>
      <c r="BC26" s="416">
        <v>9</v>
      </c>
      <c r="BD26" s="418"/>
      <c r="BE26" s="418"/>
      <c r="BF26" s="419"/>
      <c r="BG26" s="418"/>
      <c r="BH26" s="418"/>
      <c r="BI26" s="419"/>
      <c r="BJ26" s="418"/>
      <c r="BK26" s="418"/>
      <c r="BL26" s="420"/>
      <c r="BM26" s="416">
        <v>14</v>
      </c>
      <c r="BN26" s="418"/>
      <c r="BO26" s="420"/>
      <c r="BP26" s="416">
        <v>7</v>
      </c>
      <c r="BQ26" s="418"/>
      <c r="BR26" s="420"/>
      <c r="BS26" s="421"/>
      <c r="BT26" s="410">
        <v>16</v>
      </c>
      <c r="BU26" s="411">
        <v>102</v>
      </c>
      <c r="BV26" s="412">
        <f>F26+L26+R26+AD26</f>
        <v>56</v>
      </c>
      <c r="BW26" s="413">
        <f t="shared" si="0"/>
        <v>0</v>
      </c>
      <c r="BX26" s="414">
        <f t="shared" si="1"/>
        <v>16</v>
      </c>
      <c r="BY26" s="413">
        <f>BC26+BM26+BP26</f>
        <v>30</v>
      </c>
      <c r="BZ26" s="413">
        <f t="shared" si="2"/>
        <v>102</v>
      </c>
    </row>
    <row r="27" spans="1:78" ht="15.75">
      <c r="A27" s="415">
        <v>14</v>
      </c>
      <c r="B27" s="401" t="s">
        <v>75</v>
      </c>
      <c r="C27" s="419"/>
      <c r="D27" s="418"/>
      <c r="E27" s="418"/>
      <c r="F27" s="419"/>
      <c r="G27" s="418"/>
      <c r="H27" s="420"/>
      <c r="I27" s="419"/>
      <c r="J27" s="418"/>
      <c r="K27" s="420"/>
      <c r="L27" s="419"/>
      <c r="M27" s="418"/>
      <c r="N27" s="420"/>
      <c r="O27" s="416">
        <v>14</v>
      </c>
      <c r="P27" s="417"/>
      <c r="Q27" s="423"/>
      <c r="R27" s="416"/>
      <c r="S27" s="417"/>
      <c r="T27" s="417"/>
      <c r="U27" s="416">
        <v>10</v>
      </c>
      <c r="V27" s="418"/>
      <c r="W27" s="420"/>
      <c r="X27" s="416">
        <v>14</v>
      </c>
      <c r="Y27" s="418"/>
      <c r="Z27" s="418"/>
      <c r="AA27" s="419"/>
      <c r="AB27" s="418"/>
      <c r="AC27" s="418"/>
      <c r="AD27" s="419"/>
      <c r="AE27" s="418"/>
      <c r="AF27" s="420"/>
      <c r="AG27" s="419"/>
      <c r="AH27" s="418"/>
      <c r="AI27" s="418"/>
      <c r="AJ27" s="419"/>
      <c r="AK27" s="418"/>
      <c r="AL27" s="418"/>
      <c r="AM27" s="419"/>
      <c r="AN27" s="418"/>
      <c r="AO27" s="420"/>
      <c r="AP27" s="419"/>
      <c r="AQ27" s="418"/>
      <c r="AR27" s="418"/>
      <c r="AS27" s="420"/>
      <c r="AT27" s="419"/>
      <c r="AU27" s="418"/>
      <c r="AV27" s="420"/>
      <c r="AW27" s="419"/>
      <c r="AX27" s="418"/>
      <c r="AY27" s="420"/>
      <c r="AZ27" s="416">
        <v>16</v>
      </c>
      <c r="BA27" s="418"/>
      <c r="BB27" s="420"/>
      <c r="BC27" s="416">
        <v>10</v>
      </c>
      <c r="BD27" s="418"/>
      <c r="BE27" s="418"/>
      <c r="BF27" s="416">
        <v>6</v>
      </c>
      <c r="BG27" s="418"/>
      <c r="BH27" s="418"/>
      <c r="BI27" s="419"/>
      <c r="BJ27" s="418"/>
      <c r="BK27" s="418"/>
      <c r="BL27" s="420"/>
      <c r="BM27" s="419"/>
      <c r="BN27" s="418"/>
      <c r="BO27" s="420"/>
      <c r="BP27" s="419"/>
      <c r="BQ27" s="418"/>
      <c r="BR27" s="420"/>
      <c r="BS27" s="421">
        <v>10</v>
      </c>
      <c r="BT27" s="410">
        <v>18</v>
      </c>
      <c r="BU27" s="411">
        <v>98</v>
      </c>
      <c r="BV27" s="412">
        <f>O27+U27+X27</f>
        <v>38</v>
      </c>
      <c r="BW27" s="413">
        <f t="shared" si="0"/>
        <v>10</v>
      </c>
      <c r="BX27" s="414">
        <f t="shared" si="1"/>
        <v>18</v>
      </c>
      <c r="BY27" s="413">
        <f>AZ27+BC27+BF27</f>
        <v>32</v>
      </c>
      <c r="BZ27" s="413">
        <f t="shared" si="2"/>
        <v>98</v>
      </c>
    </row>
    <row r="28" spans="1:78" ht="15.75">
      <c r="A28" s="415">
        <v>15</v>
      </c>
      <c r="B28" s="401" t="s">
        <v>153</v>
      </c>
      <c r="C28" s="416">
        <v>14</v>
      </c>
      <c r="D28" s="417"/>
      <c r="E28" s="417"/>
      <c r="F28" s="416"/>
      <c r="G28" s="417"/>
      <c r="H28" s="423"/>
      <c r="I28" s="416"/>
      <c r="J28" s="417"/>
      <c r="K28" s="423"/>
      <c r="L28" s="416"/>
      <c r="M28" s="418"/>
      <c r="N28" s="420"/>
      <c r="O28" s="419"/>
      <c r="P28" s="418"/>
      <c r="Q28" s="420"/>
      <c r="R28" s="419"/>
      <c r="S28" s="418"/>
      <c r="T28" s="418"/>
      <c r="U28" s="419"/>
      <c r="V28" s="418"/>
      <c r="W28" s="420"/>
      <c r="X28" s="416">
        <v>16</v>
      </c>
      <c r="Y28" s="418"/>
      <c r="Z28" s="418"/>
      <c r="AA28" s="419"/>
      <c r="AB28" s="418"/>
      <c r="AC28" s="418"/>
      <c r="AD28" s="419"/>
      <c r="AE28" s="418"/>
      <c r="AF28" s="420"/>
      <c r="AG28" s="416">
        <v>14</v>
      </c>
      <c r="AH28" s="418"/>
      <c r="AI28" s="418"/>
      <c r="AJ28" s="419"/>
      <c r="AK28" s="418"/>
      <c r="AL28" s="418"/>
      <c r="AM28" s="419"/>
      <c r="AN28" s="418"/>
      <c r="AO28" s="420"/>
      <c r="AP28" s="419"/>
      <c r="AQ28" s="418"/>
      <c r="AR28" s="418"/>
      <c r="AS28" s="420"/>
      <c r="AT28" s="419"/>
      <c r="AU28" s="418"/>
      <c r="AV28" s="420"/>
      <c r="AW28" s="419"/>
      <c r="AX28" s="418"/>
      <c r="AY28" s="420"/>
      <c r="AZ28" s="419"/>
      <c r="BA28" s="418"/>
      <c r="BB28" s="420"/>
      <c r="BC28" s="419"/>
      <c r="BD28" s="418"/>
      <c r="BE28" s="418"/>
      <c r="BF28" s="416">
        <v>9</v>
      </c>
      <c r="BG28" s="418"/>
      <c r="BH28" s="418"/>
      <c r="BI28" s="419"/>
      <c r="BJ28" s="418"/>
      <c r="BK28" s="418"/>
      <c r="BL28" s="420"/>
      <c r="BM28" s="419"/>
      <c r="BN28" s="418"/>
      <c r="BO28" s="420"/>
      <c r="BP28" s="416">
        <v>10</v>
      </c>
      <c r="BQ28" s="418"/>
      <c r="BR28" s="420"/>
      <c r="BS28" s="421"/>
      <c r="BT28" s="410"/>
      <c r="BU28" s="411">
        <v>63</v>
      </c>
      <c r="BV28" s="412">
        <f>C28+X28+AG28</f>
        <v>44</v>
      </c>
      <c r="BW28" s="413">
        <f t="shared" si="0"/>
        <v>0</v>
      </c>
      <c r="BX28" s="414">
        <f t="shared" si="1"/>
        <v>0</v>
      </c>
      <c r="BY28" s="413">
        <f>BF28+BP28</f>
        <v>19</v>
      </c>
      <c r="BZ28" s="413">
        <f t="shared" si="2"/>
        <v>63</v>
      </c>
    </row>
    <row r="29" spans="1:78" ht="15.75">
      <c r="A29" s="415">
        <v>16</v>
      </c>
      <c r="B29" s="401" t="s">
        <v>155</v>
      </c>
      <c r="C29" s="419"/>
      <c r="D29" s="418"/>
      <c r="E29" s="418"/>
      <c r="F29" s="419"/>
      <c r="G29" s="418"/>
      <c r="H29" s="420"/>
      <c r="I29" s="419"/>
      <c r="J29" s="418"/>
      <c r="K29" s="420"/>
      <c r="L29" s="419"/>
      <c r="M29" s="418"/>
      <c r="N29" s="420"/>
      <c r="O29" s="416"/>
      <c r="P29" s="417"/>
      <c r="Q29" s="423"/>
      <c r="R29" s="416">
        <v>20</v>
      </c>
      <c r="S29" s="417"/>
      <c r="T29" s="417"/>
      <c r="U29" s="416"/>
      <c r="V29" s="418"/>
      <c r="W29" s="420"/>
      <c r="X29" s="419"/>
      <c r="Y29" s="418"/>
      <c r="Z29" s="418"/>
      <c r="AA29" s="419"/>
      <c r="AB29" s="418"/>
      <c r="AC29" s="418"/>
      <c r="AD29" s="419"/>
      <c r="AE29" s="418"/>
      <c r="AF29" s="420"/>
      <c r="AG29" s="419"/>
      <c r="AH29" s="418"/>
      <c r="AI29" s="418"/>
      <c r="AJ29" s="419"/>
      <c r="AK29" s="418"/>
      <c r="AL29" s="418"/>
      <c r="AM29" s="416">
        <v>14</v>
      </c>
      <c r="AN29" s="418"/>
      <c r="AO29" s="420"/>
      <c r="AP29" s="419"/>
      <c r="AQ29" s="418"/>
      <c r="AR29" s="418"/>
      <c r="AS29" s="420"/>
      <c r="AT29" s="419"/>
      <c r="AU29" s="418"/>
      <c r="AV29" s="420"/>
      <c r="AW29" s="419"/>
      <c r="AX29" s="418"/>
      <c r="AY29" s="420"/>
      <c r="AZ29" s="416">
        <v>20</v>
      </c>
      <c r="BA29" s="418"/>
      <c r="BB29" s="420"/>
      <c r="BC29" s="419"/>
      <c r="BD29" s="418"/>
      <c r="BE29" s="418"/>
      <c r="BF29" s="419"/>
      <c r="BG29" s="418"/>
      <c r="BH29" s="418"/>
      <c r="BI29" s="419"/>
      <c r="BJ29" s="418"/>
      <c r="BK29" s="418"/>
      <c r="BL29" s="420"/>
      <c r="BM29" s="419"/>
      <c r="BN29" s="418"/>
      <c r="BO29" s="420"/>
      <c r="BP29" s="419"/>
      <c r="BQ29" s="418"/>
      <c r="BR29" s="420"/>
      <c r="BS29" s="422"/>
      <c r="BT29" s="407"/>
      <c r="BU29" s="411">
        <v>54</v>
      </c>
      <c r="BV29" s="412">
        <f>R29</f>
        <v>20</v>
      </c>
      <c r="BW29" s="413">
        <f t="shared" si="0"/>
        <v>0</v>
      </c>
      <c r="BX29" s="414">
        <f t="shared" si="1"/>
        <v>0</v>
      </c>
      <c r="BY29" s="413">
        <f>AM29+AZ29</f>
        <v>34</v>
      </c>
      <c r="BZ29" s="413">
        <f t="shared" si="2"/>
        <v>54</v>
      </c>
    </row>
    <row r="30" spans="1:78" ht="15.75">
      <c r="A30" s="415">
        <v>17</v>
      </c>
      <c r="B30" s="401" t="s">
        <v>80</v>
      </c>
      <c r="C30" s="419"/>
      <c r="D30" s="418"/>
      <c r="E30" s="418"/>
      <c r="F30" s="419"/>
      <c r="G30" s="418"/>
      <c r="H30" s="420"/>
      <c r="I30" s="416">
        <v>13</v>
      </c>
      <c r="J30" s="417"/>
      <c r="K30" s="423"/>
      <c r="L30" s="416"/>
      <c r="M30" s="417"/>
      <c r="N30" s="423"/>
      <c r="O30" s="416"/>
      <c r="P30" s="417"/>
      <c r="Q30" s="423"/>
      <c r="R30" s="416"/>
      <c r="S30" s="417"/>
      <c r="T30" s="417"/>
      <c r="U30" s="416">
        <v>8</v>
      </c>
      <c r="V30" s="418"/>
      <c r="W30" s="420"/>
      <c r="X30" s="419"/>
      <c r="Y30" s="418"/>
      <c r="Z30" s="418"/>
      <c r="AA30" s="419"/>
      <c r="AB30" s="418"/>
      <c r="AC30" s="418"/>
      <c r="AD30" s="419"/>
      <c r="AE30" s="418"/>
      <c r="AF30" s="420"/>
      <c r="AG30" s="419"/>
      <c r="AH30" s="418"/>
      <c r="AI30" s="418"/>
      <c r="AJ30" s="419"/>
      <c r="AK30" s="418"/>
      <c r="AL30" s="418"/>
      <c r="AM30" s="419"/>
      <c r="AN30" s="418"/>
      <c r="AO30" s="420"/>
      <c r="AP30" s="416">
        <v>8</v>
      </c>
      <c r="AQ30" s="418"/>
      <c r="AR30" s="418"/>
      <c r="AS30" s="420"/>
      <c r="AT30" s="419"/>
      <c r="AU30" s="418"/>
      <c r="AV30" s="420"/>
      <c r="AW30" s="419"/>
      <c r="AX30" s="418"/>
      <c r="AY30" s="420"/>
      <c r="AZ30" s="419"/>
      <c r="BA30" s="418"/>
      <c r="BB30" s="420"/>
      <c r="BC30" s="416">
        <v>13</v>
      </c>
      <c r="BD30" s="418"/>
      <c r="BE30" s="418"/>
      <c r="BF30" s="419"/>
      <c r="BG30" s="418"/>
      <c r="BH30" s="418"/>
      <c r="BI30" s="419"/>
      <c r="BJ30" s="418"/>
      <c r="BK30" s="418"/>
      <c r="BL30" s="420"/>
      <c r="BM30" s="419"/>
      <c r="BN30" s="418"/>
      <c r="BO30" s="420"/>
      <c r="BP30" s="419"/>
      <c r="BQ30" s="418"/>
      <c r="BR30" s="420"/>
      <c r="BS30" s="421"/>
      <c r="BT30" s="410">
        <v>12</v>
      </c>
      <c r="BU30" s="411">
        <v>54</v>
      </c>
      <c r="BV30" s="412">
        <f>I30+U30</f>
        <v>21</v>
      </c>
      <c r="BW30" s="413">
        <f t="shared" si="0"/>
        <v>0</v>
      </c>
      <c r="BX30" s="414">
        <f t="shared" si="1"/>
        <v>12</v>
      </c>
      <c r="BY30" s="413">
        <f>AP30+BC30</f>
        <v>21</v>
      </c>
      <c r="BZ30" s="413">
        <f t="shared" si="2"/>
        <v>54</v>
      </c>
    </row>
    <row r="31" spans="1:78" ht="15.75">
      <c r="A31" s="415">
        <v>18</v>
      </c>
      <c r="B31" s="401" t="s">
        <v>39</v>
      </c>
      <c r="C31" s="419"/>
      <c r="D31" s="418"/>
      <c r="E31" s="418"/>
      <c r="F31" s="419"/>
      <c r="G31" s="418"/>
      <c r="H31" s="420"/>
      <c r="I31" s="419"/>
      <c r="J31" s="418"/>
      <c r="K31" s="420"/>
      <c r="L31" s="419"/>
      <c r="M31" s="418"/>
      <c r="N31" s="420"/>
      <c r="O31" s="419"/>
      <c r="P31" s="418"/>
      <c r="Q31" s="420"/>
      <c r="R31" s="419"/>
      <c r="S31" s="418"/>
      <c r="T31" s="418"/>
      <c r="U31" s="419"/>
      <c r="V31" s="418"/>
      <c r="W31" s="420"/>
      <c r="X31" s="416">
        <v>13</v>
      </c>
      <c r="Y31" s="418"/>
      <c r="Z31" s="418"/>
      <c r="AA31" s="419"/>
      <c r="AB31" s="418"/>
      <c r="AC31" s="418"/>
      <c r="AD31" s="419"/>
      <c r="AE31" s="418"/>
      <c r="AF31" s="420"/>
      <c r="AG31" s="419"/>
      <c r="AH31" s="418"/>
      <c r="AI31" s="418"/>
      <c r="AJ31" s="419"/>
      <c r="AK31" s="418"/>
      <c r="AL31" s="418"/>
      <c r="AM31" s="419"/>
      <c r="AN31" s="418"/>
      <c r="AO31" s="420"/>
      <c r="AP31" s="419"/>
      <c r="AQ31" s="418"/>
      <c r="AR31" s="418"/>
      <c r="AS31" s="420"/>
      <c r="AT31" s="416">
        <v>20</v>
      </c>
      <c r="AU31" s="418"/>
      <c r="AV31" s="420"/>
      <c r="AW31" s="419"/>
      <c r="AX31" s="418"/>
      <c r="AY31" s="420"/>
      <c r="AZ31" s="419"/>
      <c r="BA31" s="418"/>
      <c r="BB31" s="420"/>
      <c r="BC31" s="419"/>
      <c r="BD31" s="418"/>
      <c r="BE31" s="418"/>
      <c r="BF31" s="419"/>
      <c r="BG31" s="418"/>
      <c r="BH31" s="418"/>
      <c r="BI31" s="419"/>
      <c r="BJ31" s="418"/>
      <c r="BK31" s="418"/>
      <c r="BL31" s="420"/>
      <c r="BM31" s="419"/>
      <c r="BN31" s="418"/>
      <c r="BO31" s="420"/>
      <c r="BP31" s="419"/>
      <c r="BQ31" s="418"/>
      <c r="BR31" s="420"/>
      <c r="BS31" s="421"/>
      <c r="BT31" s="410">
        <v>20</v>
      </c>
      <c r="BU31" s="411">
        <v>53</v>
      </c>
      <c r="BV31" s="412">
        <f>X31</f>
        <v>13</v>
      </c>
      <c r="BW31" s="413">
        <f t="shared" si="0"/>
        <v>0</v>
      </c>
      <c r="BX31" s="414">
        <f t="shared" si="1"/>
        <v>20</v>
      </c>
      <c r="BY31" s="413">
        <f>AT31</f>
        <v>20</v>
      </c>
      <c r="BZ31" s="413">
        <f t="shared" si="2"/>
        <v>53</v>
      </c>
    </row>
    <row r="32" spans="1:78" ht="15.75">
      <c r="A32" s="415">
        <v>19</v>
      </c>
      <c r="B32" s="401" t="s">
        <v>74</v>
      </c>
      <c r="C32" s="419"/>
      <c r="D32" s="418"/>
      <c r="E32" s="418"/>
      <c r="F32" s="419"/>
      <c r="G32" s="418"/>
      <c r="H32" s="420"/>
      <c r="I32" s="419"/>
      <c r="J32" s="418"/>
      <c r="K32" s="420"/>
      <c r="L32" s="419"/>
      <c r="M32" s="418"/>
      <c r="N32" s="420"/>
      <c r="O32" s="419"/>
      <c r="P32" s="418"/>
      <c r="Q32" s="420"/>
      <c r="R32" s="419"/>
      <c r="S32" s="418"/>
      <c r="T32" s="418"/>
      <c r="U32" s="419"/>
      <c r="V32" s="418"/>
      <c r="W32" s="420"/>
      <c r="X32" s="419"/>
      <c r="Y32" s="418"/>
      <c r="Z32" s="418"/>
      <c r="AA32" s="419"/>
      <c r="AB32" s="418"/>
      <c r="AC32" s="418"/>
      <c r="AD32" s="419"/>
      <c r="AE32" s="418"/>
      <c r="AF32" s="420"/>
      <c r="AG32" s="419"/>
      <c r="AH32" s="418"/>
      <c r="AI32" s="418"/>
      <c r="AJ32" s="419"/>
      <c r="AK32" s="418"/>
      <c r="AL32" s="418"/>
      <c r="AM32" s="419"/>
      <c r="AN32" s="418"/>
      <c r="AO32" s="420"/>
      <c r="AP32" s="419"/>
      <c r="AQ32" s="418"/>
      <c r="AR32" s="418"/>
      <c r="AS32" s="420"/>
      <c r="AT32" s="419"/>
      <c r="AU32" s="418"/>
      <c r="AV32" s="420"/>
      <c r="AW32" s="419"/>
      <c r="AX32" s="418"/>
      <c r="AY32" s="420"/>
      <c r="AZ32" s="419"/>
      <c r="BA32" s="418"/>
      <c r="BB32" s="420"/>
      <c r="BC32" s="416">
        <v>18</v>
      </c>
      <c r="BD32" s="418"/>
      <c r="BE32" s="418"/>
      <c r="BF32" s="416">
        <v>16</v>
      </c>
      <c r="BG32" s="418"/>
      <c r="BH32" s="418"/>
      <c r="BI32" s="419"/>
      <c r="BJ32" s="418"/>
      <c r="BK32" s="418"/>
      <c r="BL32" s="420"/>
      <c r="BM32" s="419"/>
      <c r="BN32" s="418"/>
      <c r="BO32" s="420"/>
      <c r="BP32" s="419"/>
      <c r="BQ32" s="418"/>
      <c r="BR32" s="420"/>
      <c r="BS32" s="421"/>
      <c r="BT32" s="410">
        <v>14</v>
      </c>
      <c r="BU32" s="411">
        <v>48</v>
      </c>
      <c r="BV32" s="412"/>
      <c r="BW32" s="413">
        <f t="shared" si="0"/>
        <v>0</v>
      </c>
      <c r="BX32" s="414">
        <f t="shared" si="1"/>
        <v>14</v>
      </c>
      <c r="BY32" s="413">
        <f>BC32+BF32</f>
        <v>34</v>
      </c>
      <c r="BZ32" s="413">
        <f t="shared" si="2"/>
        <v>48</v>
      </c>
    </row>
    <row r="33" spans="1:78" ht="15.75">
      <c r="A33" s="415">
        <v>20</v>
      </c>
      <c r="B33" s="401" t="s">
        <v>158</v>
      </c>
      <c r="C33" s="419"/>
      <c r="D33" s="418"/>
      <c r="E33" s="418"/>
      <c r="F33" s="419"/>
      <c r="G33" s="418"/>
      <c r="H33" s="420"/>
      <c r="I33" s="419"/>
      <c r="J33" s="418"/>
      <c r="K33" s="420"/>
      <c r="L33" s="416">
        <v>16</v>
      </c>
      <c r="M33" s="418"/>
      <c r="N33" s="420"/>
      <c r="O33" s="419"/>
      <c r="P33" s="418"/>
      <c r="Q33" s="420"/>
      <c r="R33" s="419"/>
      <c r="S33" s="418"/>
      <c r="T33" s="418"/>
      <c r="U33" s="419"/>
      <c r="V33" s="418"/>
      <c r="W33" s="420"/>
      <c r="X33" s="419"/>
      <c r="Y33" s="418"/>
      <c r="Z33" s="418"/>
      <c r="AA33" s="419"/>
      <c r="AB33" s="418"/>
      <c r="AC33" s="418"/>
      <c r="AD33" s="419"/>
      <c r="AE33" s="418"/>
      <c r="AF33" s="420"/>
      <c r="AG33" s="419"/>
      <c r="AH33" s="418"/>
      <c r="AI33" s="418"/>
      <c r="AJ33" s="419"/>
      <c r="AK33" s="418"/>
      <c r="AL33" s="418"/>
      <c r="AM33" s="416">
        <v>9</v>
      </c>
      <c r="AN33" s="418"/>
      <c r="AO33" s="420"/>
      <c r="AP33" s="419"/>
      <c r="AQ33" s="418"/>
      <c r="AR33" s="418"/>
      <c r="AS33" s="420"/>
      <c r="AT33" s="419"/>
      <c r="AU33" s="418"/>
      <c r="AV33" s="420"/>
      <c r="AW33" s="419"/>
      <c r="AX33" s="418"/>
      <c r="AY33" s="420"/>
      <c r="AZ33" s="419"/>
      <c r="BA33" s="418"/>
      <c r="BB33" s="420"/>
      <c r="BC33" s="419"/>
      <c r="BD33" s="418"/>
      <c r="BE33" s="418"/>
      <c r="BF33" s="416">
        <v>12</v>
      </c>
      <c r="BG33" s="417">
        <v>11</v>
      </c>
      <c r="BH33" s="418"/>
      <c r="BI33" s="419"/>
      <c r="BJ33" s="418"/>
      <c r="BK33" s="418"/>
      <c r="BL33" s="420"/>
      <c r="BM33" s="419"/>
      <c r="BN33" s="418"/>
      <c r="BO33" s="420"/>
      <c r="BP33" s="419"/>
      <c r="BQ33" s="418"/>
      <c r="BR33" s="420"/>
      <c r="BS33" s="421"/>
      <c r="BT33" s="410"/>
      <c r="BU33" s="411">
        <v>48</v>
      </c>
      <c r="BV33" s="412">
        <f>L33</f>
        <v>16</v>
      </c>
      <c r="BW33" s="413">
        <f t="shared" si="0"/>
        <v>0</v>
      </c>
      <c r="BX33" s="414">
        <f t="shared" si="1"/>
        <v>0</v>
      </c>
      <c r="BY33" s="413">
        <f>AM33+BF33+BG33</f>
        <v>32</v>
      </c>
      <c r="BZ33" s="413">
        <f t="shared" si="2"/>
        <v>48</v>
      </c>
    </row>
    <row r="34" spans="1:78" ht="15.75">
      <c r="A34" s="415">
        <v>21</v>
      </c>
      <c r="B34" s="401" t="s">
        <v>167</v>
      </c>
      <c r="C34" s="419"/>
      <c r="D34" s="418"/>
      <c r="E34" s="418"/>
      <c r="F34" s="419"/>
      <c r="G34" s="418"/>
      <c r="H34" s="420"/>
      <c r="I34" s="419"/>
      <c r="J34" s="418"/>
      <c r="K34" s="420"/>
      <c r="L34" s="419"/>
      <c r="M34" s="418"/>
      <c r="N34" s="420"/>
      <c r="O34" s="419"/>
      <c r="P34" s="418"/>
      <c r="Q34" s="420"/>
      <c r="R34" s="419"/>
      <c r="S34" s="418"/>
      <c r="T34" s="418"/>
      <c r="U34" s="419"/>
      <c r="V34" s="418"/>
      <c r="W34" s="420"/>
      <c r="X34" s="419"/>
      <c r="Y34" s="418"/>
      <c r="Z34" s="418"/>
      <c r="AA34" s="419"/>
      <c r="AB34" s="418"/>
      <c r="AC34" s="418"/>
      <c r="AD34" s="419"/>
      <c r="AE34" s="418"/>
      <c r="AF34" s="420"/>
      <c r="AG34" s="419"/>
      <c r="AH34" s="418"/>
      <c r="AI34" s="418"/>
      <c r="AJ34" s="419"/>
      <c r="AK34" s="418"/>
      <c r="AL34" s="418"/>
      <c r="AM34" s="416">
        <v>8</v>
      </c>
      <c r="AN34" s="418"/>
      <c r="AO34" s="420"/>
      <c r="AP34" s="416">
        <v>5</v>
      </c>
      <c r="AQ34" s="417">
        <v>4</v>
      </c>
      <c r="AR34" s="418"/>
      <c r="AS34" s="420"/>
      <c r="AT34" s="419"/>
      <c r="AU34" s="418"/>
      <c r="AV34" s="420"/>
      <c r="AW34" s="416">
        <v>15</v>
      </c>
      <c r="AX34" s="418"/>
      <c r="AY34" s="420"/>
      <c r="AZ34" s="416">
        <v>12</v>
      </c>
      <c r="BA34" s="418"/>
      <c r="BB34" s="420"/>
      <c r="BC34" s="419"/>
      <c r="BD34" s="418"/>
      <c r="BE34" s="418"/>
      <c r="BF34" s="419"/>
      <c r="BG34" s="418"/>
      <c r="BH34" s="418"/>
      <c r="BI34" s="419"/>
      <c r="BJ34" s="418"/>
      <c r="BK34" s="418"/>
      <c r="BL34" s="420"/>
      <c r="BM34" s="419"/>
      <c r="BN34" s="418"/>
      <c r="BO34" s="420"/>
      <c r="BP34" s="419"/>
      <c r="BQ34" s="418"/>
      <c r="BR34" s="420"/>
      <c r="BS34" s="421"/>
      <c r="BT34" s="410"/>
      <c r="BU34" s="411">
        <v>44</v>
      </c>
      <c r="BV34" s="412"/>
      <c r="BW34" s="413">
        <f t="shared" si="0"/>
        <v>0</v>
      </c>
      <c r="BX34" s="414">
        <f t="shared" si="1"/>
        <v>0</v>
      </c>
      <c r="BY34" s="413">
        <f>AM34+AP34+AQ34+AW34+AZ34</f>
        <v>44</v>
      </c>
      <c r="BZ34" s="413">
        <f t="shared" si="2"/>
        <v>44</v>
      </c>
    </row>
    <row r="35" spans="1:78" ht="15.75">
      <c r="A35" s="415">
        <v>22</v>
      </c>
      <c r="B35" s="401" t="s">
        <v>79</v>
      </c>
      <c r="C35" s="419"/>
      <c r="D35" s="418"/>
      <c r="E35" s="418"/>
      <c r="F35" s="419"/>
      <c r="G35" s="418"/>
      <c r="H35" s="420"/>
      <c r="I35" s="419"/>
      <c r="J35" s="418"/>
      <c r="K35" s="420"/>
      <c r="L35" s="419"/>
      <c r="M35" s="418"/>
      <c r="N35" s="420"/>
      <c r="O35" s="419"/>
      <c r="P35" s="418"/>
      <c r="Q35" s="420"/>
      <c r="R35" s="419"/>
      <c r="S35" s="418"/>
      <c r="T35" s="418"/>
      <c r="U35" s="419"/>
      <c r="V35" s="418"/>
      <c r="W35" s="420"/>
      <c r="X35" s="419"/>
      <c r="Y35" s="418"/>
      <c r="Z35" s="418"/>
      <c r="AA35" s="419"/>
      <c r="AB35" s="418"/>
      <c r="AC35" s="418"/>
      <c r="AD35" s="419"/>
      <c r="AE35" s="418"/>
      <c r="AF35" s="420"/>
      <c r="AG35" s="419"/>
      <c r="AH35" s="418"/>
      <c r="AI35" s="418"/>
      <c r="AJ35" s="419"/>
      <c r="AK35" s="418"/>
      <c r="AL35" s="418"/>
      <c r="AM35" s="419"/>
      <c r="AN35" s="418"/>
      <c r="AO35" s="420"/>
      <c r="AP35" s="416">
        <v>14</v>
      </c>
      <c r="AQ35" s="418"/>
      <c r="AR35" s="418"/>
      <c r="AS35" s="420"/>
      <c r="AT35" s="419"/>
      <c r="AU35" s="418"/>
      <c r="AV35" s="420"/>
      <c r="AW35" s="419"/>
      <c r="AX35" s="418"/>
      <c r="AY35" s="420"/>
      <c r="AZ35" s="416">
        <v>15</v>
      </c>
      <c r="BA35" s="418"/>
      <c r="BB35" s="420"/>
      <c r="BC35" s="419"/>
      <c r="BD35" s="418"/>
      <c r="BE35" s="418"/>
      <c r="BF35" s="419"/>
      <c r="BG35" s="418"/>
      <c r="BH35" s="418"/>
      <c r="BI35" s="419"/>
      <c r="BJ35" s="418"/>
      <c r="BK35" s="418"/>
      <c r="BL35" s="420"/>
      <c r="BM35" s="416">
        <v>13</v>
      </c>
      <c r="BN35" s="418"/>
      <c r="BO35" s="420"/>
      <c r="BP35" s="419"/>
      <c r="BQ35" s="418"/>
      <c r="BR35" s="420"/>
      <c r="BS35" s="421"/>
      <c r="BT35" s="410"/>
      <c r="BU35" s="411">
        <v>42</v>
      </c>
      <c r="BV35" s="412"/>
      <c r="BW35" s="413">
        <f t="shared" si="0"/>
        <v>0</v>
      </c>
      <c r="BX35" s="414">
        <f t="shared" si="1"/>
        <v>0</v>
      </c>
      <c r="BY35" s="413">
        <f>AP35+AZ35+BM35</f>
        <v>42</v>
      </c>
      <c r="BZ35" s="413">
        <f t="shared" si="2"/>
        <v>42</v>
      </c>
    </row>
    <row r="36" spans="1:78" ht="15.75">
      <c r="A36" s="415">
        <v>23</v>
      </c>
      <c r="B36" s="401" t="s">
        <v>77</v>
      </c>
      <c r="C36" s="419"/>
      <c r="D36" s="418"/>
      <c r="E36" s="418"/>
      <c r="F36" s="419"/>
      <c r="G36" s="418"/>
      <c r="H36" s="420"/>
      <c r="I36" s="419"/>
      <c r="J36" s="418"/>
      <c r="K36" s="420"/>
      <c r="L36" s="419"/>
      <c r="M36" s="418"/>
      <c r="N36" s="420"/>
      <c r="O36" s="419"/>
      <c r="P36" s="418"/>
      <c r="Q36" s="420"/>
      <c r="R36" s="419"/>
      <c r="S36" s="418"/>
      <c r="T36" s="418"/>
      <c r="U36" s="419"/>
      <c r="V36" s="418"/>
      <c r="W36" s="420"/>
      <c r="X36" s="419"/>
      <c r="Y36" s="418"/>
      <c r="Z36" s="418"/>
      <c r="AA36" s="419"/>
      <c r="AB36" s="418"/>
      <c r="AC36" s="418"/>
      <c r="AD36" s="416">
        <v>20</v>
      </c>
      <c r="AE36" s="418"/>
      <c r="AF36" s="420"/>
      <c r="AG36" s="419"/>
      <c r="AH36" s="418"/>
      <c r="AI36" s="418"/>
      <c r="AJ36" s="419"/>
      <c r="AK36" s="418"/>
      <c r="AL36" s="418"/>
      <c r="AM36" s="416">
        <v>20</v>
      </c>
      <c r="AN36" s="418"/>
      <c r="AO36" s="420"/>
      <c r="AP36" s="419"/>
      <c r="AQ36" s="418"/>
      <c r="AR36" s="418"/>
      <c r="AS36" s="420"/>
      <c r="AT36" s="419"/>
      <c r="AU36" s="418"/>
      <c r="AV36" s="420"/>
      <c r="AW36" s="419"/>
      <c r="AX36" s="418"/>
      <c r="AY36" s="420"/>
      <c r="AZ36" s="419"/>
      <c r="BA36" s="418"/>
      <c r="BB36" s="420"/>
      <c r="BC36" s="419"/>
      <c r="BD36" s="418"/>
      <c r="BE36" s="418"/>
      <c r="BF36" s="419"/>
      <c r="BG36" s="418"/>
      <c r="BH36" s="418"/>
      <c r="BI36" s="419"/>
      <c r="BJ36" s="418"/>
      <c r="BK36" s="418"/>
      <c r="BL36" s="420"/>
      <c r="BM36" s="419"/>
      <c r="BN36" s="418"/>
      <c r="BO36" s="420"/>
      <c r="BP36" s="419"/>
      <c r="BQ36" s="418"/>
      <c r="BR36" s="420"/>
      <c r="BS36" s="421"/>
      <c r="BT36" s="410"/>
      <c r="BU36" s="411">
        <v>40</v>
      </c>
      <c r="BV36" s="412">
        <f>AD36</f>
        <v>20</v>
      </c>
      <c r="BW36" s="413">
        <f t="shared" si="0"/>
        <v>0</v>
      </c>
      <c r="BX36" s="414">
        <f t="shared" si="1"/>
        <v>0</v>
      </c>
      <c r="BY36" s="413">
        <f>AM36</f>
        <v>20</v>
      </c>
      <c r="BZ36" s="413">
        <f t="shared" si="2"/>
        <v>40</v>
      </c>
    </row>
    <row r="37" spans="1:78" ht="15.75">
      <c r="A37" s="415">
        <v>24</v>
      </c>
      <c r="B37" s="401" t="s">
        <v>147</v>
      </c>
      <c r="C37" s="419"/>
      <c r="D37" s="418"/>
      <c r="E37" s="418"/>
      <c r="F37" s="419"/>
      <c r="G37" s="418"/>
      <c r="H37" s="420"/>
      <c r="I37" s="419"/>
      <c r="J37" s="418"/>
      <c r="K37" s="420"/>
      <c r="L37" s="416"/>
      <c r="M37" s="417"/>
      <c r="N37" s="423"/>
      <c r="O37" s="416"/>
      <c r="P37" s="417"/>
      <c r="Q37" s="423"/>
      <c r="R37" s="416">
        <v>10</v>
      </c>
      <c r="S37" s="417"/>
      <c r="T37" s="417"/>
      <c r="U37" s="416"/>
      <c r="V37" s="418"/>
      <c r="W37" s="420"/>
      <c r="X37" s="419"/>
      <c r="Y37" s="418"/>
      <c r="Z37" s="418"/>
      <c r="AA37" s="416">
        <v>15</v>
      </c>
      <c r="AB37" s="418"/>
      <c r="AC37" s="418"/>
      <c r="AD37" s="419"/>
      <c r="AE37" s="418"/>
      <c r="AF37" s="420"/>
      <c r="AG37" s="419"/>
      <c r="AH37" s="418"/>
      <c r="AI37" s="418"/>
      <c r="AJ37" s="419"/>
      <c r="AK37" s="418"/>
      <c r="AL37" s="418"/>
      <c r="AM37" s="419"/>
      <c r="AN37" s="418"/>
      <c r="AO37" s="420"/>
      <c r="AP37" s="419"/>
      <c r="AQ37" s="418"/>
      <c r="AR37" s="418"/>
      <c r="AS37" s="420"/>
      <c r="AT37" s="419"/>
      <c r="AU37" s="418"/>
      <c r="AV37" s="420"/>
      <c r="AW37" s="419"/>
      <c r="AX37" s="418"/>
      <c r="AY37" s="420"/>
      <c r="AZ37" s="419"/>
      <c r="BA37" s="418"/>
      <c r="BB37" s="420"/>
      <c r="BC37" s="419"/>
      <c r="BD37" s="418"/>
      <c r="BE37" s="418"/>
      <c r="BF37" s="419"/>
      <c r="BG37" s="418"/>
      <c r="BH37" s="418"/>
      <c r="BI37" s="419"/>
      <c r="BJ37" s="418"/>
      <c r="BK37" s="418"/>
      <c r="BL37" s="420"/>
      <c r="BM37" s="419"/>
      <c r="BN37" s="418"/>
      <c r="BO37" s="420"/>
      <c r="BP37" s="419"/>
      <c r="BQ37" s="418"/>
      <c r="BR37" s="420"/>
      <c r="BS37" s="421">
        <v>12</v>
      </c>
      <c r="BT37" s="410"/>
      <c r="BU37" s="411">
        <v>37</v>
      </c>
      <c r="BV37" s="412">
        <f>R37+AA37</f>
        <v>25</v>
      </c>
      <c r="BW37" s="413">
        <f t="shared" si="0"/>
        <v>12</v>
      </c>
      <c r="BX37" s="414">
        <f t="shared" si="1"/>
        <v>0</v>
      </c>
      <c r="BY37" s="413"/>
      <c r="BZ37" s="413">
        <f t="shared" si="2"/>
        <v>37</v>
      </c>
    </row>
    <row r="38" spans="1:78" ht="15.75">
      <c r="A38" s="415">
        <v>25</v>
      </c>
      <c r="B38" s="401" t="s">
        <v>92</v>
      </c>
      <c r="C38" s="419"/>
      <c r="D38" s="418"/>
      <c r="E38" s="418"/>
      <c r="F38" s="419"/>
      <c r="G38" s="418"/>
      <c r="H38" s="420"/>
      <c r="I38" s="419"/>
      <c r="J38" s="418"/>
      <c r="K38" s="420"/>
      <c r="L38" s="416">
        <v>18</v>
      </c>
      <c r="M38" s="418"/>
      <c r="N38" s="420"/>
      <c r="O38" s="419"/>
      <c r="P38" s="418"/>
      <c r="Q38" s="420"/>
      <c r="R38" s="419"/>
      <c r="S38" s="418"/>
      <c r="T38" s="418"/>
      <c r="U38" s="419"/>
      <c r="V38" s="418"/>
      <c r="W38" s="420"/>
      <c r="X38" s="419"/>
      <c r="Y38" s="418"/>
      <c r="Z38" s="418"/>
      <c r="AA38" s="419"/>
      <c r="AB38" s="418"/>
      <c r="AC38" s="418"/>
      <c r="AD38" s="419"/>
      <c r="AE38" s="418"/>
      <c r="AF38" s="420"/>
      <c r="AG38" s="419"/>
      <c r="AH38" s="418"/>
      <c r="AI38" s="418"/>
      <c r="AJ38" s="419"/>
      <c r="AK38" s="418"/>
      <c r="AL38" s="418"/>
      <c r="AM38" s="419"/>
      <c r="AN38" s="418"/>
      <c r="AO38" s="420"/>
      <c r="AP38" s="419"/>
      <c r="AQ38" s="418"/>
      <c r="AR38" s="418"/>
      <c r="AS38" s="420"/>
      <c r="AT38" s="419"/>
      <c r="AU38" s="418"/>
      <c r="AV38" s="420"/>
      <c r="AW38" s="419"/>
      <c r="AX38" s="418"/>
      <c r="AY38" s="420"/>
      <c r="AZ38" s="419"/>
      <c r="BA38" s="418"/>
      <c r="BB38" s="420"/>
      <c r="BC38" s="419"/>
      <c r="BD38" s="418"/>
      <c r="BE38" s="418"/>
      <c r="BF38" s="419"/>
      <c r="BG38" s="418"/>
      <c r="BH38" s="418"/>
      <c r="BI38" s="416">
        <v>13</v>
      </c>
      <c r="BJ38" s="418"/>
      <c r="BK38" s="418"/>
      <c r="BL38" s="420"/>
      <c r="BM38" s="419"/>
      <c r="BN38" s="418"/>
      <c r="BO38" s="420"/>
      <c r="BP38" s="419"/>
      <c r="BQ38" s="418"/>
      <c r="BR38" s="420"/>
      <c r="BS38" s="421"/>
      <c r="BT38" s="410"/>
      <c r="BU38" s="411">
        <v>31</v>
      </c>
      <c r="BV38" s="412">
        <f>L38</f>
        <v>18</v>
      </c>
      <c r="BW38" s="413">
        <f t="shared" si="0"/>
        <v>0</v>
      </c>
      <c r="BX38" s="414">
        <f t="shared" si="1"/>
        <v>0</v>
      </c>
      <c r="BY38" s="413">
        <f>BI38</f>
        <v>13</v>
      </c>
      <c r="BZ38" s="413">
        <f t="shared" si="2"/>
        <v>31</v>
      </c>
    </row>
    <row r="39" spans="1:78" ht="15.75">
      <c r="A39" s="415">
        <v>26</v>
      </c>
      <c r="B39" s="401" t="s">
        <v>156</v>
      </c>
      <c r="C39" s="419"/>
      <c r="D39" s="418"/>
      <c r="E39" s="418"/>
      <c r="F39" s="419"/>
      <c r="G39" s="418"/>
      <c r="H39" s="420"/>
      <c r="I39" s="419"/>
      <c r="J39" s="418"/>
      <c r="K39" s="420"/>
      <c r="L39" s="419"/>
      <c r="M39" s="418"/>
      <c r="N39" s="420"/>
      <c r="O39" s="419"/>
      <c r="P39" s="418"/>
      <c r="Q39" s="420"/>
      <c r="R39" s="419"/>
      <c r="S39" s="418"/>
      <c r="T39" s="418"/>
      <c r="U39" s="419"/>
      <c r="V39" s="418"/>
      <c r="W39" s="420"/>
      <c r="X39" s="419"/>
      <c r="Y39" s="418"/>
      <c r="Z39" s="418"/>
      <c r="AA39" s="419"/>
      <c r="AB39" s="418"/>
      <c r="AC39" s="418"/>
      <c r="AD39" s="419"/>
      <c r="AE39" s="418"/>
      <c r="AF39" s="420"/>
      <c r="AG39" s="419"/>
      <c r="AH39" s="418"/>
      <c r="AI39" s="418"/>
      <c r="AJ39" s="419"/>
      <c r="AK39" s="418"/>
      <c r="AL39" s="418"/>
      <c r="AM39" s="419"/>
      <c r="AN39" s="418"/>
      <c r="AO39" s="420"/>
      <c r="AP39" s="416">
        <v>16</v>
      </c>
      <c r="AQ39" s="418"/>
      <c r="AR39" s="418"/>
      <c r="AS39" s="420"/>
      <c r="AT39" s="419"/>
      <c r="AU39" s="418"/>
      <c r="AV39" s="420"/>
      <c r="AW39" s="419"/>
      <c r="AX39" s="418"/>
      <c r="AY39" s="420"/>
      <c r="AZ39" s="419"/>
      <c r="BA39" s="418"/>
      <c r="BB39" s="420"/>
      <c r="BC39" s="419"/>
      <c r="BD39" s="418"/>
      <c r="BE39" s="418"/>
      <c r="BF39" s="416">
        <v>14</v>
      </c>
      <c r="BG39" s="418"/>
      <c r="BH39" s="418"/>
      <c r="BI39" s="419"/>
      <c r="BJ39" s="418"/>
      <c r="BK39" s="418"/>
      <c r="BL39" s="420"/>
      <c r="BM39" s="419"/>
      <c r="BN39" s="418"/>
      <c r="BO39" s="420"/>
      <c r="BP39" s="419"/>
      <c r="BQ39" s="418"/>
      <c r="BR39" s="420"/>
      <c r="BS39" s="421"/>
      <c r="BT39" s="410"/>
      <c r="BU39" s="411">
        <v>30</v>
      </c>
      <c r="BV39" s="412"/>
      <c r="BW39" s="413">
        <f t="shared" si="0"/>
        <v>0</v>
      </c>
      <c r="BX39" s="414">
        <f t="shared" si="1"/>
        <v>0</v>
      </c>
      <c r="BY39" s="413">
        <f>AP39+BF39</f>
        <v>30</v>
      </c>
      <c r="BZ39" s="413">
        <f t="shared" si="2"/>
        <v>30</v>
      </c>
    </row>
    <row r="40" spans="1:78" ht="15.75">
      <c r="A40" s="415">
        <v>27</v>
      </c>
      <c r="B40" s="401" t="s">
        <v>168</v>
      </c>
      <c r="C40" s="419"/>
      <c r="D40" s="418"/>
      <c r="E40" s="418"/>
      <c r="F40" s="419"/>
      <c r="G40" s="418"/>
      <c r="H40" s="420"/>
      <c r="I40" s="419"/>
      <c r="J40" s="418"/>
      <c r="K40" s="420"/>
      <c r="L40" s="416">
        <v>12</v>
      </c>
      <c r="M40" s="417"/>
      <c r="N40" s="423"/>
      <c r="O40" s="416">
        <v>16</v>
      </c>
      <c r="P40" s="417"/>
      <c r="Q40" s="423"/>
      <c r="R40" s="416"/>
      <c r="S40" s="417"/>
      <c r="T40" s="417"/>
      <c r="U40" s="416"/>
      <c r="V40" s="418"/>
      <c r="W40" s="420"/>
      <c r="X40" s="419"/>
      <c r="Y40" s="418"/>
      <c r="Z40" s="418"/>
      <c r="AA40" s="419"/>
      <c r="AB40" s="418"/>
      <c r="AC40" s="418"/>
      <c r="AD40" s="419"/>
      <c r="AE40" s="418"/>
      <c r="AF40" s="420"/>
      <c r="AG40" s="419"/>
      <c r="AH40" s="418"/>
      <c r="AI40" s="418"/>
      <c r="AJ40" s="419"/>
      <c r="AK40" s="418"/>
      <c r="AL40" s="418"/>
      <c r="AM40" s="419"/>
      <c r="AN40" s="418"/>
      <c r="AO40" s="420"/>
      <c r="AP40" s="419"/>
      <c r="AQ40" s="418"/>
      <c r="AR40" s="418"/>
      <c r="AS40" s="420"/>
      <c r="AT40" s="419"/>
      <c r="AU40" s="418"/>
      <c r="AV40" s="420"/>
      <c r="AW40" s="419"/>
      <c r="AX40" s="418"/>
      <c r="AY40" s="420"/>
      <c r="AZ40" s="419"/>
      <c r="BA40" s="418"/>
      <c r="BB40" s="420"/>
      <c r="BC40" s="419"/>
      <c r="BD40" s="418"/>
      <c r="BE40" s="418"/>
      <c r="BF40" s="419"/>
      <c r="BG40" s="418"/>
      <c r="BH40" s="418"/>
      <c r="BI40" s="419"/>
      <c r="BJ40" s="418"/>
      <c r="BK40" s="418"/>
      <c r="BL40" s="420"/>
      <c r="BM40" s="419"/>
      <c r="BN40" s="418"/>
      <c r="BO40" s="420"/>
      <c r="BP40" s="419"/>
      <c r="BQ40" s="418"/>
      <c r="BR40" s="420"/>
      <c r="BS40" s="421"/>
      <c r="BT40" s="410"/>
      <c r="BU40" s="411">
        <v>28</v>
      </c>
      <c r="BV40" s="412">
        <f>L40+O40</f>
        <v>28</v>
      </c>
      <c r="BW40" s="413">
        <f t="shared" si="0"/>
        <v>0</v>
      </c>
      <c r="BX40" s="414">
        <f t="shared" si="1"/>
        <v>0</v>
      </c>
      <c r="BY40" s="413"/>
      <c r="BZ40" s="413">
        <f t="shared" si="2"/>
        <v>28</v>
      </c>
    </row>
    <row r="41" spans="1:78" ht="15.75">
      <c r="A41" s="415">
        <v>28</v>
      </c>
      <c r="B41" s="401" t="s">
        <v>166</v>
      </c>
      <c r="C41" s="419"/>
      <c r="D41" s="418"/>
      <c r="E41" s="418"/>
      <c r="F41" s="419"/>
      <c r="G41" s="418"/>
      <c r="H41" s="420"/>
      <c r="I41" s="419"/>
      <c r="J41" s="418"/>
      <c r="K41" s="420"/>
      <c r="L41" s="419"/>
      <c r="M41" s="418"/>
      <c r="N41" s="420"/>
      <c r="O41" s="419"/>
      <c r="P41" s="418"/>
      <c r="Q41" s="420"/>
      <c r="R41" s="419"/>
      <c r="S41" s="418"/>
      <c r="T41" s="418"/>
      <c r="U41" s="419"/>
      <c r="V41" s="418"/>
      <c r="W41" s="420"/>
      <c r="X41" s="419"/>
      <c r="Y41" s="418"/>
      <c r="Z41" s="418"/>
      <c r="AA41" s="419"/>
      <c r="AB41" s="418"/>
      <c r="AC41" s="418"/>
      <c r="AD41" s="419"/>
      <c r="AE41" s="418"/>
      <c r="AF41" s="420"/>
      <c r="AG41" s="419"/>
      <c r="AH41" s="418"/>
      <c r="AI41" s="418"/>
      <c r="AJ41" s="419"/>
      <c r="AK41" s="418"/>
      <c r="AL41" s="418"/>
      <c r="AM41" s="419"/>
      <c r="AN41" s="418"/>
      <c r="AO41" s="420"/>
      <c r="AP41" s="419"/>
      <c r="AQ41" s="418"/>
      <c r="AR41" s="418"/>
      <c r="AS41" s="420"/>
      <c r="AT41" s="416">
        <v>16</v>
      </c>
      <c r="AU41" s="417">
        <v>11</v>
      </c>
      <c r="AV41" s="420"/>
      <c r="AW41" s="419"/>
      <c r="AX41" s="418"/>
      <c r="AY41" s="420"/>
      <c r="AZ41" s="419"/>
      <c r="BA41" s="418"/>
      <c r="BB41" s="420"/>
      <c r="BC41" s="419"/>
      <c r="BD41" s="418"/>
      <c r="BE41" s="418"/>
      <c r="BF41" s="419"/>
      <c r="BG41" s="418"/>
      <c r="BH41" s="418"/>
      <c r="BI41" s="419"/>
      <c r="BJ41" s="418"/>
      <c r="BK41" s="418"/>
      <c r="BL41" s="420"/>
      <c r="BM41" s="419"/>
      <c r="BN41" s="418"/>
      <c r="BO41" s="420"/>
      <c r="BP41" s="419"/>
      <c r="BQ41" s="418"/>
      <c r="BR41" s="420"/>
      <c r="BS41" s="421"/>
      <c r="BT41" s="410"/>
      <c r="BU41" s="411">
        <v>27</v>
      </c>
      <c r="BV41" s="412"/>
      <c r="BW41" s="413">
        <f t="shared" si="0"/>
        <v>0</v>
      </c>
      <c r="BX41" s="414">
        <f t="shared" si="1"/>
        <v>0</v>
      </c>
      <c r="BY41" s="413">
        <f>AT41+AU41</f>
        <v>27</v>
      </c>
      <c r="BZ41" s="413">
        <f t="shared" si="2"/>
        <v>27</v>
      </c>
    </row>
    <row r="42" spans="1:78" ht="15.75">
      <c r="A42" s="415">
        <v>29</v>
      </c>
      <c r="B42" s="401" t="s">
        <v>164</v>
      </c>
      <c r="C42" s="419"/>
      <c r="D42" s="418"/>
      <c r="E42" s="418"/>
      <c r="F42" s="419"/>
      <c r="G42" s="418"/>
      <c r="H42" s="420"/>
      <c r="I42" s="416">
        <v>12</v>
      </c>
      <c r="J42" s="417">
        <v>11</v>
      </c>
      <c r="K42" s="420"/>
      <c r="L42" s="419"/>
      <c r="M42" s="418"/>
      <c r="N42" s="420"/>
      <c r="O42" s="419"/>
      <c r="P42" s="418"/>
      <c r="Q42" s="420"/>
      <c r="R42" s="419"/>
      <c r="S42" s="418"/>
      <c r="T42" s="418"/>
      <c r="U42" s="419"/>
      <c r="V42" s="418"/>
      <c r="W42" s="420"/>
      <c r="X42" s="419"/>
      <c r="Y42" s="418"/>
      <c r="Z42" s="418"/>
      <c r="AA42" s="419"/>
      <c r="AB42" s="418"/>
      <c r="AC42" s="418"/>
      <c r="AD42" s="419"/>
      <c r="AE42" s="418"/>
      <c r="AF42" s="420"/>
      <c r="AG42" s="419"/>
      <c r="AH42" s="418"/>
      <c r="AI42" s="418"/>
      <c r="AJ42" s="419"/>
      <c r="AK42" s="418"/>
      <c r="AL42" s="418"/>
      <c r="AM42" s="419"/>
      <c r="AN42" s="418"/>
      <c r="AO42" s="420"/>
      <c r="AP42" s="419"/>
      <c r="AQ42" s="418"/>
      <c r="AR42" s="418"/>
      <c r="AS42" s="420"/>
      <c r="AT42" s="419"/>
      <c r="AU42" s="418"/>
      <c r="AV42" s="420"/>
      <c r="AW42" s="419"/>
      <c r="AX42" s="418"/>
      <c r="AY42" s="420"/>
      <c r="AZ42" s="419"/>
      <c r="BA42" s="418"/>
      <c r="BB42" s="420"/>
      <c r="BC42" s="419"/>
      <c r="BD42" s="418"/>
      <c r="BE42" s="418"/>
      <c r="BF42" s="419"/>
      <c r="BG42" s="418"/>
      <c r="BH42" s="418"/>
      <c r="BI42" s="419"/>
      <c r="BJ42" s="418"/>
      <c r="BK42" s="418"/>
      <c r="BL42" s="420"/>
      <c r="BM42" s="419"/>
      <c r="BN42" s="418"/>
      <c r="BO42" s="420"/>
      <c r="BP42" s="419"/>
      <c r="BQ42" s="418"/>
      <c r="BR42" s="420"/>
      <c r="BS42" s="421"/>
      <c r="BT42" s="410"/>
      <c r="BU42" s="411">
        <v>23</v>
      </c>
      <c r="BV42" s="412">
        <f>I42+J42</f>
        <v>23</v>
      </c>
      <c r="BW42" s="413">
        <f t="shared" si="0"/>
        <v>0</v>
      </c>
      <c r="BX42" s="414">
        <f t="shared" si="1"/>
        <v>0</v>
      </c>
      <c r="BY42" s="413"/>
      <c r="BZ42" s="413">
        <f t="shared" si="2"/>
        <v>23</v>
      </c>
    </row>
    <row r="43" spans="1:78" ht="15.75">
      <c r="A43" s="426" t="s">
        <v>709</v>
      </c>
      <c r="B43" s="401" t="s">
        <v>146</v>
      </c>
      <c r="C43" s="419"/>
      <c r="D43" s="418"/>
      <c r="E43" s="418"/>
      <c r="F43" s="419"/>
      <c r="G43" s="418"/>
      <c r="H43" s="420"/>
      <c r="I43" s="419"/>
      <c r="J43" s="418"/>
      <c r="K43" s="420"/>
      <c r="L43" s="419"/>
      <c r="M43" s="418"/>
      <c r="N43" s="420"/>
      <c r="O43" s="419"/>
      <c r="P43" s="418"/>
      <c r="Q43" s="420"/>
      <c r="R43" s="419"/>
      <c r="S43" s="418"/>
      <c r="T43" s="418"/>
      <c r="U43" s="419"/>
      <c r="V43" s="418"/>
      <c r="W43" s="420"/>
      <c r="X43" s="419"/>
      <c r="Y43" s="418"/>
      <c r="Z43" s="418"/>
      <c r="AA43" s="419"/>
      <c r="AB43" s="418"/>
      <c r="AC43" s="418"/>
      <c r="AD43" s="416">
        <v>18</v>
      </c>
      <c r="AE43" s="418"/>
      <c r="AF43" s="420"/>
      <c r="AG43" s="419"/>
      <c r="AH43" s="418"/>
      <c r="AI43" s="418"/>
      <c r="AJ43" s="419"/>
      <c r="AK43" s="418"/>
      <c r="AL43" s="418"/>
      <c r="AM43" s="419"/>
      <c r="AN43" s="418"/>
      <c r="AO43" s="420"/>
      <c r="AP43" s="419"/>
      <c r="AQ43" s="418"/>
      <c r="AR43" s="418"/>
      <c r="AS43" s="420"/>
      <c r="AT43" s="419"/>
      <c r="AU43" s="418"/>
      <c r="AV43" s="420"/>
      <c r="AW43" s="419"/>
      <c r="AX43" s="418"/>
      <c r="AY43" s="420"/>
      <c r="AZ43" s="419"/>
      <c r="BA43" s="418"/>
      <c r="BB43" s="420"/>
      <c r="BC43" s="419"/>
      <c r="BD43" s="418"/>
      <c r="BE43" s="418"/>
      <c r="BF43" s="419"/>
      <c r="BG43" s="418"/>
      <c r="BH43" s="418"/>
      <c r="BI43" s="419"/>
      <c r="BJ43" s="418"/>
      <c r="BK43" s="418"/>
      <c r="BL43" s="420"/>
      <c r="BM43" s="419"/>
      <c r="BN43" s="418"/>
      <c r="BO43" s="420"/>
      <c r="BP43" s="419"/>
      <c r="BQ43" s="418"/>
      <c r="BR43" s="420"/>
      <c r="BS43" s="422"/>
      <c r="BT43" s="407"/>
      <c r="BU43" s="411">
        <v>18</v>
      </c>
      <c r="BV43" s="412">
        <f>AD43</f>
        <v>18</v>
      </c>
      <c r="BW43" s="413">
        <f t="shared" si="0"/>
        <v>0</v>
      </c>
      <c r="BX43" s="414">
        <f t="shared" si="1"/>
        <v>0</v>
      </c>
      <c r="BY43" s="413"/>
      <c r="BZ43" s="413">
        <f t="shared" si="2"/>
        <v>18</v>
      </c>
    </row>
    <row r="44" spans="1:78" ht="15.75">
      <c r="A44" s="426" t="s">
        <v>709</v>
      </c>
      <c r="B44" s="401" t="s">
        <v>160</v>
      </c>
      <c r="C44" s="419"/>
      <c r="D44" s="418"/>
      <c r="E44" s="418"/>
      <c r="F44" s="419"/>
      <c r="G44" s="418"/>
      <c r="H44" s="420"/>
      <c r="I44" s="419"/>
      <c r="J44" s="418"/>
      <c r="K44" s="420"/>
      <c r="L44" s="419"/>
      <c r="M44" s="418"/>
      <c r="N44" s="420"/>
      <c r="O44" s="419"/>
      <c r="P44" s="418"/>
      <c r="Q44" s="420"/>
      <c r="R44" s="419"/>
      <c r="S44" s="418"/>
      <c r="T44" s="418"/>
      <c r="U44" s="419"/>
      <c r="V44" s="418"/>
      <c r="W44" s="420"/>
      <c r="X44" s="419"/>
      <c r="Y44" s="418"/>
      <c r="Z44" s="418"/>
      <c r="AA44" s="416">
        <v>18</v>
      </c>
      <c r="AB44" s="418"/>
      <c r="AC44" s="418"/>
      <c r="AD44" s="419"/>
      <c r="AE44" s="418"/>
      <c r="AF44" s="420"/>
      <c r="AG44" s="419"/>
      <c r="AH44" s="418"/>
      <c r="AI44" s="418"/>
      <c r="AJ44" s="419"/>
      <c r="AK44" s="418"/>
      <c r="AL44" s="418"/>
      <c r="AM44" s="419"/>
      <c r="AN44" s="418"/>
      <c r="AO44" s="420"/>
      <c r="AP44" s="419"/>
      <c r="AQ44" s="418"/>
      <c r="AR44" s="418"/>
      <c r="AS44" s="420"/>
      <c r="AT44" s="419"/>
      <c r="AU44" s="418"/>
      <c r="AV44" s="420"/>
      <c r="AW44" s="419"/>
      <c r="AX44" s="418"/>
      <c r="AY44" s="420"/>
      <c r="AZ44" s="419"/>
      <c r="BA44" s="418"/>
      <c r="BB44" s="420"/>
      <c r="BC44" s="419"/>
      <c r="BD44" s="418"/>
      <c r="BE44" s="418"/>
      <c r="BF44" s="419"/>
      <c r="BG44" s="418"/>
      <c r="BH44" s="418"/>
      <c r="BI44" s="419"/>
      <c r="BJ44" s="418"/>
      <c r="BK44" s="418"/>
      <c r="BL44" s="420"/>
      <c r="BM44" s="419"/>
      <c r="BN44" s="418"/>
      <c r="BO44" s="420"/>
      <c r="BP44" s="419"/>
      <c r="BQ44" s="418"/>
      <c r="BR44" s="420"/>
      <c r="BS44" s="421"/>
      <c r="BT44" s="427"/>
      <c r="BU44" s="428">
        <v>18</v>
      </c>
      <c r="BV44" s="412">
        <f>AA44</f>
        <v>18</v>
      </c>
      <c r="BW44" s="429">
        <f t="shared" si="0"/>
        <v>0</v>
      </c>
      <c r="BX44" s="430">
        <f t="shared" si="1"/>
        <v>0</v>
      </c>
      <c r="BY44" s="429"/>
      <c r="BZ44" s="429">
        <f t="shared" si="2"/>
        <v>18</v>
      </c>
    </row>
    <row r="45" spans="1:78" ht="15.75">
      <c r="A45" s="415">
        <v>32</v>
      </c>
      <c r="B45" s="401" t="s">
        <v>150</v>
      </c>
      <c r="C45" s="419"/>
      <c r="D45" s="418"/>
      <c r="E45" s="418"/>
      <c r="F45" s="419"/>
      <c r="G45" s="418"/>
      <c r="H45" s="420"/>
      <c r="I45" s="416"/>
      <c r="J45" s="417"/>
      <c r="K45" s="423"/>
      <c r="L45" s="416"/>
      <c r="M45" s="417"/>
      <c r="N45" s="423"/>
      <c r="O45" s="416">
        <v>12</v>
      </c>
      <c r="P45" s="418"/>
      <c r="Q45" s="420"/>
      <c r="R45" s="419"/>
      <c r="S45" s="418"/>
      <c r="T45" s="418"/>
      <c r="U45" s="419"/>
      <c r="V45" s="418"/>
      <c r="W45" s="420"/>
      <c r="X45" s="419"/>
      <c r="Y45" s="418"/>
      <c r="Z45" s="418"/>
      <c r="AA45" s="419"/>
      <c r="AB45" s="418"/>
      <c r="AC45" s="418"/>
      <c r="AD45" s="419"/>
      <c r="AE45" s="418"/>
      <c r="AF45" s="420"/>
      <c r="AG45" s="419"/>
      <c r="AH45" s="418"/>
      <c r="AI45" s="418"/>
      <c r="AJ45" s="419"/>
      <c r="AK45" s="418"/>
      <c r="AL45" s="418"/>
      <c r="AM45" s="419"/>
      <c r="AN45" s="418"/>
      <c r="AO45" s="420"/>
      <c r="AP45" s="419"/>
      <c r="AQ45" s="418"/>
      <c r="AR45" s="418"/>
      <c r="AS45" s="420"/>
      <c r="AT45" s="419"/>
      <c r="AU45" s="418"/>
      <c r="AV45" s="420"/>
      <c r="AW45" s="416">
        <v>6</v>
      </c>
      <c r="AX45" s="418"/>
      <c r="AY45" s="420"/>
      <c r="AZ45" s="419"/>
      <c r="BA45" s="418"/>
      <c r="BB45" s="420"/>
      <c r="BC45" s="419"/>
      <c r="BD45" s="418"/>
      <c r="BE45" s="418"/>
      <c r="BF45" s="419"/>
      <c r="BG45" s="418"/>
      <c r="BH45" s="418"/>
      <c r="BI45" s="419"/>
      <c r="BJ45" s="418"/>
      <c r="BK45" s="418"/>
      <c r="BL45" s="420"/>
      <c r="BM45" s="419"/>
      <c r="BN45" s="418"/>
      <c r="BO45" s="420"/>
      <c r="BP45" s="419"/>
      <c r="BQ45" s="418"/>
      <c r="BR45" s="420"/>
      <c r="BS45" s="421"/>
      <c r="BT45" s="410"/>
      <c r="BU45" s="411">
        <v>18</v>
      </c>
      <c r="BV45" s="412">
        <f>O45</f>
        <v>12</v>
      </c>
      <c r="BW45" s="413">
        <f t="shared" si="0"/>
        <v>0</v>
      </c>
      <c r="BX45" s="414">
        <f t="shared" si="1"/>
        <v>0</v>
      </c>
      <c r="BY45" s="413">
        <f>AW45</f>
        <v>6</v>
      </c>
      <c r="BZ45" s="413">
        <f t="shared" si="2"/>
        <v>18</v>
      </c>
    </row>
    <row r="46" spans="1:78" ht="15.75">
      <c r="A46" s="415">
        <v>33</v>
      </c>
      <c r="B46" s="401" t="s">
        <v>93</v>
      </c>
      <c r="C46" s="419"/>
      <c r="D46" s="418"/>
      <c r="E46" s="418"/>
      <c r="F46" s="419"/>
      <c r="G46" s="418"/>
      <c r="H46" s="420"/>
      <c r="I46" s="419"/>
      <c r="J46" s="418"/>
      <c r="K46" s="420"/>
      <c r="L46" s="419"/>
      <c r="M46" s="418"/>
      <c r="N46" s="420"/>
      <c r="O46" s="419"/>
      <c r="P46" s="418"/>
      <c r="Q46" s="420"/>
      <c r="R46" s="419"/>
      <c r="S46" s="418"/>
      <c r="T46" s="418"/>
      <c r="U46" s="419"/>
      <c r="V46" s="418"/>
      <c r="W46" s="420"/>
      <c r="X46" s="419"/>
      <c r="Y46" s="418"/>
      <c r="Z46" s="418"/>
      <c r="AA46" s="419"/>
      <c r="AB46" s="418"/>
      <c r="AC46" s="418"/>
      <c r="AD46" s="419"/>
      <c r="AE46" s="418"/>
      <c r="AF46" s="420"/>
      <c r="AG46" s="419"/>
      <c r="AH46" s="418"/>
      <c r="AI46" s="418"/>
      <c r="AJ46" s="419"/>
      <c r="AK46" s="418"/>
      <c r="AL46" s="418"/>
      <c r="AM46" s="419"/>
      <c r="AN46" s="418"/>
      <c r="AO46" s="420"/>
      <c r="AP46" s="419"/>
      <c r="AQ46" s="418"/>
      <c r="AR46" s="418"/>
      <c r="AS46" s="420"/>
      <c r="AT46" s="419"/>
      <c r="AU46" s="418"/>
      <c r="AV46" s="420"/>
      <c r="AW46" s="419"/>
      <c r="AX46" s="418"/>
      <c r="AY46" s="420"/>
      <c r="AZ46" s="419"/>
      <c r="BA46" s="418"/>
      <c r="BB46" s="420"/>
      <c r="BC46" s="416">
        <v>15</v>
      </c>
      <c r="BD46" s="418"/>
      <c r="BE46" s="418"/>
      <c r="BF46" s="419"/>
      <c r="BG46" s="418"/>
      <c r="BH46" s="418"/>
      <c r="BI46" s="419"/>
      <c r="BJ46" s="418"/>
      <c r="BK46" s="418"/>
      <c r="BL46" s="420"/>
      <c r="BM46" s="419"/>
      <c r="BN46" s="418"/>
      <c r="BO46" s="420"/>
      <c r="BP46" s="419"/>
      <c r="BQ46" s="418"/>
      <c r="BR46" s="420"/>
      <c r="BS46" s="421"/>
      <c r="BT46" s="410"/>
      <c r="BU46" s="411">
        <v>15</v>
      </c>
      <c r="BV46" s="412"/>
      <c r="BW46" s="413">
        <f t="shared" si="0"/>
        <v>0</v>
      </c>
      <c r="BX46" s="414">
        <f t="shared" si="1"/>
        <v>0</v>
      </c>
      <c r="BY46" s="413">
        <f>BC46</f>
        <v>15</v>
      </c>
      <c r="BZ46" s="413">
        <f t="shared" si="2"/>
        <v>15</v>
      </c>
    </row>
    <row r="47" spans="1:78" ht="15.75">
      <c r="A47" s="415">
        <v>34</v>
      </c>
      <c r="B47" s="401" t="s">
        <v>163</v>
      </c>
      <c r="C47" s="419"/>
      <c r="D47" s="418"/>
      <c r="E47" s="418"/>
      <c r="F47" s="419"/>
      <c r="G47" s="418"/>
      <c r="H47" s="420"/>
      <c r="I47" s="419"/>
      <c r="J47" s="418"/>
      <c r="K47" s="420"/>
      <c r="L47" s="419"/>
      <c r="M47" s="418"/>
      <c r="N47" s="420"/>
      <c r="O47" s="419"/>
      <c r="P47" s="418"/>
      <c r="Q47" s="420"/>
      <c r="R47" s="419"/>
      <c r="S47" s="418"/>
      <c r="T47" s="418"/>
      <c r="U47" s="419"/>
      <c r="V47" s="418"/>
      <c r="W47" s="420"/>
      <c r="X47" s="419"/>
      <c r="Y47" s="418"/>
      <c r="Z47" s="418"/>
      <c r="AA47" s="419"/>
      <c r="AB47" s="418"/>
      <c r="AC47" s="418"/>
      <c r="AD47" s="419"/>
      <c r="AE47" s="418"/>
      <c r="AF47" s="420"/>
      <c r="AG47" s="419"/>
      <c r="AH47" s="418"/>
      <c r="AI47" s="418"/>
      <c r="AJ47" s="419"/>
      <c r="AK47" s="418"/>
      <c r="AL47" s="418"/>
      <c r="AM47" s="419"/>
      <c r="AN47" s="418"/>
      <c r="AO47" s="420"/>
      <c r="AP47" s="419"/>
      <c r="AQ47" s="418"/>
      <c r="AR47" s="418"/>
      <c r="AS47" s="420"/>
      <c r="AT47" s="416">
        <v>12</v>
      </c>
      <c r="AU47" s="418"/>
      <c r="AV47" s="420"/>
      <c r="AW47" s="419"/>
      <c r="AX47" s="418"/>
      <c r="AY47" s="420"/>
      <c r="AZ47" s="419"/>
      <c r="BA47" s="418"/>
      <c r="BB47" s="420"/>
      <c r="BC47" s="419"/>
      <c r="BD47" s="418"/>
      <c r="BE47" s="418"/>
      <c r="BF47" s="419"/>
      <c r="BG47" s="418"/>
      <c r="BH47" s="418"/>
      <c r="BI47" s="419"/>
      <c r="BJ47" s="418"/>
      <c r="BK47" s="418"/>
      <c r="BL47" s="420"/>
      <c r="BM47" s="419"/>
      <c r="BN47" s="418"/>
      <c r="BO47" s="420"/>
      <c r="BP47" s="419"/>
      <c r="BQ47" s="418"/>
      <c r="BR47" s="420"/>
      <c r="BS47" s="421"/>
      <c r="BT47" s="410"/>
      <c r="BU47" s="411">
        <v>12</v>
      </c>
      <c r="BV47" s="412"/>
      <c r="BW47" s="413">
        <f t="shared" si="0"/>
        <v>0</v>
      </c>
      <c r="BX47" s="414">
        <f t="shared" si="1"/>
        <v>0</v>
      </c>
      <c r="BY47" s="413">
        <f>AT47</f>
        <v>12</v>
      </c>
      <c r="BZ47" s="413">
        <f t="shared" si="2"/>
        <v>12</v>
      </c>
    </row>
    <row r="48" spans="1:78" ht="15.75">
      <c r="A48" s="415">
        <v>35</v>
      </c>
      <c r="B48" s="401" t="s">
        <v>165</v>
      </c>
      <c r="C48" s="419"/>
      <c r="D48" s="418"/>
      <c r="E48" s="418"/>
      <c r="F48" s="419"/>
      <c r="G48" s="418"/>
      <c r="H48" s="420"/>
      <c r="I48" s="419"/>
      <c r="J48" s="418"/>
      <c r="K48" s="420"/>
      <c r="L48" s="419"/>
      <c r="M48" s="418"/>
      <c r="N48" s="420"/>
      <c r="O48" s="419"/>
      <c r="P48" s="418"/>
      <c r="Q48" s="420"/>
      <c r="R48" s="419"/>
      <c r="S48" s="418"/>
      <c r="T48" s="418"/>
      <c r="U48" s="419"/>
      <c r="V48" s="418"/>
      <c r="W48" s="420"/>
      <c r="X48" s="419"/>
      <c r="Y48" s="418"/>
      <c r="Z48" s="418"/>
      <c r="AA48" s="419"/>
      <c r="AB48" s="418"/>
      <c r="AC48" s="418"/>
      <c r="AD48" s="419"/>
      <c r="AE48" s="418"/>
      <c r="AF48" s="420"/>
      <c r="AG48" s="419"/>
      <c r="AH48" s="418"/>
      <c r="AI48" s="418"/>
      <c r="AJ48" s="419"/>
      <c r="AK48" s="418"/>
      <c r="AL48" s="418"/>
      <c r="AM48" s="419"/>
      <c r="AN48" s="418"/>
      <c r="AO48" s="420"/>
      <c r="AP48" s="419"/>
      <c r="AQ48" s="418"/>
      <c r="AR48" s="418"/>
      <c r="AS48" s="420"/>
      <c r="AT48" s="416">
        <v>10</v>
      </c>
      <c r="AU48" s="418"/>
      <c r="AV48" s="420"/>
      <c r="AW48" s="419"/>
      <c r="AX48" s="418"/>
      <c r="AY48" s="420"/>
      <c r="AZ48" s="419"/>
      <c r="BA48" s="418"/>
      <c r="BB48" s="420"/>
      <c r="BC48" s="419"/>
      <c r="BD48" s="418"/>
      <c r="BE48" s="418"/>
      <c r="BF48" s="419"/>
      <c r="BG48" s="418"/>
      <c r="BH48" s="418"/>
      <c r="BI48" s="419"/>
      <c r="BJ48" s="418"/>
      <c r="BK48" s="418"/>
      <c r="BL48" s="420"/>
      <c r="BM48" s="419"/>
      <c r="BN48" s="418"/>
      <c r="BO48" s="420"/>
      <c r="BP48" s="419"/>
      <c r="BQ48" s="418"/>
      <c r="BR48" s="420"/>
      <c r="BS48" s="421"/>
      <c r="BT48" s="410"/>
      <c r="BU48" s="411">
        <v>10</v>
      </c>
      <c r="BV48" s="412"/>
      <c r="BW48" s="413">
        <f t="shared" si="0"/>
        <v>0</v>
      </c>
      <c r="BX48" s="414">
        <f t="shared" si="1"/>
        <v>0</v>
      </c>
      <c r="BY48" s="413">
        <f>AT48</f>
        <v>10</v>
      </c>
      <c r="BZ48" s="413">
        <f t="shared" si="2"/>
        <v>10</v>
      </c>
    </row>
    <row r="49" spans="1:83" ht="15.75">
      <c r="A49" s="415">
        <v>36</v>
      </c>
      <c r="B49" s="401" t="s">
        <v>148</v>
      </c>
      <c r="C49" s="419"/>
      <c r="D49" s="418"/>
      <c r="E49" s="418"/>
      <c r="F49" s="419"/>
      <c r="G49" s="418"/>
      <c r="H49" s="420"/>
      <c r="I49" s="419"/>
      <c r="J49" s="418"/>
      <c r="K49" s="420"/>
      <c r="L49" s="416"/>
      <c r="M49" s="417"/>
      <c r="N49" s="423"/>
      <c r="O49" s="416"/>
      <c r="P49" s="417"/>
      <c r="Q49" s="423"/>
      <c r="R49" s="416"/>
      <c r="S49" s="417"/>
      <c r="T49" s="417"/>
      <c r="U49" s="416">
        <v>6</v>
      </c>
      <c r="V49" s="418"/>
      <c r="W49" s="420"/>
      <c r="X49" s="419"/>
      <c r="Y49" s="418"/>
      <c r="Z49" s="418"/>
      <c r="AA49" s="419"/>
      <c r="AB49" s="418"/>
      <c r="AC49" s="418"/>
      <c r="AD49" s="419"/>
      <c r="AE49" s="418"/>
      <c r="AF49" s="420"/>
      <c r="AG49" s="419"/>
      <c r="AH49" s="418"/>
      <c r="AI49" s="418"/>
      <c r="AJ49" s="419"/>
      <c r="AK49" s="418"/>
      <c r="AL49" s="418"/>
      <c r="AM49" s="419"/>
      <c r="AN49" s="418"/>
      <c r="AO49" s="420"/>
      <c r="AP49" s="419"/>
      <c r="AQ49" s="418"/>
      <c r="AR49" s="418"/>
      <c r="AS49" s="420"/>
      <c r="AT49" s="419"/>
      <c r="AU49" s="418"/>
      <c r="AV49" s="420"/>
      <c r="AW49" s="419"/>
      <c r="AX49" s="418"/>
      <c r="AY49" s="420"/>
      <c r="AZ49" s="419"/>
      <c r="BA49" s="418"/>
      <c r="BB49" s="420"/>
      <c r="BC49" s="419"/>
      <c r="BD49" s="418"/>
      <c r="BE49" s="418"/>
      <c r="BF49" s="419"/>
      <c r="BG49" s="418"/>
      <c r="BH49" s="418"/>
      <c r="BI49" s="419"/>
      <c r="BJ49" s="418"/>
      <c r="BK49" s="418"/>
      <c r="BL49" s="420"/>
      <c r="BM49" s="419"/>
      <c r="BN49" s="418"/>
      <c r="BO49" s="420"/>
      <c r="BP49" s="419"/>
      <c r="BQ49" s="418"/>
      <c r="BR49" s="420"/>
      <c r="BS49" s="421"/>
      <c r="BT49" s="410"/>
      <c r="BU49" s="411">
        <v>6</v>
      </c>
      <c r="BV49" s="412">
        <f>U49</f>
        <v>6</v>
      </c>
      <c r="BW49" s="413">
        <f t="shared" si="0"/>
        <v>0</v>
      </c>
      <c r="BX49" s="414">
        <f t="shared" si="1"/>
        <v>0</v>
      </c>
      <c r="BY49" s="413"/>
      <c r="BZ49" s="413">
        <f t="shared" si="2"/>
        <v>6</v>
      </c>
    </row>
    <row r="50" spans="1:83" ht="7.5" customHeight="1">
      <c r="BW50" s="431"/>
      <c r="BX50" s="431"/>
      <c r="BY50" s="431"/>
      <c r="BZ50" s="431"/>
    </row>
    <row r="51" spans="1:83" ht="18.75">
      <c r="A51" s="549" t="s">
        <v>640</v>
      </c>
      <c r="B51" s="550"/>
      <c r="C51" s="550"/>
      <c r="D51" s="550"/>
      <c r="E51" s="550"/>
      <c r="F51" s="550"/>
      <c r="G51" s="550"/>
      <c r="H51" s="550"/>
      <c r="I51" s="550"/>
      <c r="J51" s="550"/>
      <c r="K51" s="550"/>
      <c r="L51" s="550"/>
      <c r="M51" s="550"/>
      <c r="N51" s="550"/>
      <c r="O51" s="550"/>
      <c r="P51" s="550"/>
      <c r="Q51" s="550"/>
      <c r="R51" s="550"/>
      <c r="S51" s="550"/>
      <c r="T51" s="550"/>
      <c r="U51" s="550"/>
      <c r="V51" s="550"/>
      <c r="W51" s="550"/>
      <c r="X51" s="550"/>
      <c r="Y51" s="550"/>
      <c r="Z51" s="550"/>
      <c r="AA51" s="550"/>
      <c r="AB51" s="550"/>
      <c r="AC51" s="550"/>
      <c r="AD51" s="550"/>
      <c r="AE51" s="550"/>
      <c r="AF51" s="550"/>
      <c r="AG51" s="550"/>
      <c r="AH51" s="550"/>
      <c r="AI51" s="550"/>
      <c r="AJ51" s="550"/>
      <c r="AK51" s="550"/>
      <c r="AL51" s="550"/>
      <c r="AM51" s="550"/>
      <c r="AN51" s="550"/>
      <c r="AO51" s="550"/>
      <c r="AP51" s="550"/>
      <c r="AQ51" s="550"/>
      <c r="AR51" s="550"/>
      <c r="AS51" s="550"/>
      <c r="AT51" s="550"/>
      <c r="AU51" s="550"/>
      <c r="AV51" s="550"/>
      <c r="AW51" s="550"/>
      <c r="AX51" s="550"/>
      <c r="AY51" s="550"/>
      <c r="AZ51" s="550"/>
      <c r="BA51" s="550"/>
      <c r="BB51" s="550"/>
      <c r="BC51" s="550"/>
      <c r="BD51" s="550"/>
      <c r="BE51" s="550"/>
      <c r="BF51" s="550"/>
      <c r="BG51" s="550"/>
      <c r="BH51" s="550"/>
      <c r="BI51" s="550"/>
      <c r="BJ51" s="550"/>
      <c r="BK51" s="550"/>
      <c r="BL51" s="550"/>
      <c r="BM51" s="550"/>
      <c r="BN51" s="550"/>
      <c r="BO51" s="550"/>
      <c r="BP51" s="550"/>
      <c r="BQ51" s="550"/>
      <c r="BR51" s="550"/>
      <c r="BS51" s="550"/>
      <c r="BT51" s="550"/>
      <c r="BU51" s="550"/>
      <c r="BV51" s="394"/>
      <c r="BW51" s="394"/>
      <c r="BX51" s="394"/>
      <c r="BY51" s="394"/>
      <c r="BZ51" s="394"/>
      <c r="CA51" s="394"/>
      <c r="CB51" s="394"/>
      <c r="CC51" s="394"/>
      <c r="CD51" s="394"/>
      <c r="CE51" s="395"/>
    </row>
    <row r="52" spans="1:83" ht="15.75">
      <c r="A52" s="415">
        <v>37</v>
      </c>
      <c r="B52" s="432" t="s">
        <v>643</v>
      </c>
      <c r="C52" s="419"/>
      <c r="D52" s="418"/>
      <c r="E52" s="418"/>
      <c r="F52" s="419"/>
      <c r="G52" s="418"/>
      <c r="H52" s="420"/>
      <c r="I52" s="419"/>
      <c r="J52" s="418"/>
      <c r="K52" s="420"/>
      <c r="L52" s="419"/>
      <c r="M52" s="418"/>
      <c r="N52" s="420"/>
      <c r="O52" s="419"/>
      <c r="P52" s="418"/>
      <c r="Q52" s="420"/>
      <c r="R52" s="419"/>
      <c r="S52" s="418"/>
      <c r="T52" s="418"/>
      <c r="U52" s="419"/>
      <c r="V52" s="418"/>
      <c r="W52" s="420"/>
      <c r="X52" s="419"/>
      <c r="Y52" s="418"/>
      <c r="Z52" s="418"/>
      <c r="AA52" s="419"/>
      <c r="AB52" s="418"/>
      <c r="AC52" s="418"/>
      <c r="AD52" s="419"/>
      <c r="AE52" s="418"/>
      <c r="AF52" s="420"/>
      <c r="AG52" s="419"/>
      <c r="AH52" s="418"/>
      <c r="AI52" s="418"/>
      <c r="AJ52" s="419"/>
      <c r="AK52" s="418"/>
      <c r="AL52" s="418"/>
      <c r="AM52" s="419"/>
      <c r="AN52" s="418"/>
      <c r="AO52" s="420"/>
      <c r="AP52" s="419"/>
      <c r="AQ52" s="418"/>
      <c r="AR52" s="418"/>
      <c r="AS52" s="420"/>
      <c r="AT52" s="419"/>
      <c r="AU52" s="418"/>
      <c r="AV52" s="420"/>
      <c r="AW52" s="419"/>
      <c r="AX52" s="418"/>
      <c r="AY52" s="420"/>
      <c r="AZ52" s="419"/>
      <c r="BA52" s="418"/>
      <c r="BB52" s="420"/>
      <c r="BC52" s="419"/>
      <c r="BD52" s="418"/>
      <c r="BE52" s="418"/>
      <c r="BF52" s="419"/>
      <c r="BG52" s="418"/>
      <c r="BH52" s="418"/>
      <c r="BI52" s="419"/>
      <c r="BJ52" s="418"/>
      <c r="BK52" s="418"/>
      <c r="BL52" s="420"/>
      <c r="BM52" s="419"/>
      <c r="BN52" s="418"/>
      <c r="BO52" s="420"/>
      <c r="BP52" s="419"/>
      <c r="BQ52" s="418"/>
      <c r="BR52" s="420"/>
      <c r="BS52" s="427"/>
      <c r="BT52" s="421"/>
      <c r="BU52" s="411"/>
    </row>
    <row r="53" spans="1:83" ht="15.75">
      <c r="A53" s="415">
        <v>38</v>
      </c>
      <c r="B53" s="432" t="s">
        <v>644</v>
      </c>
      <c r="C53" s="419"/>
      <c r="D53" s="418"/>
      <c r="E53" s="418"/>
      <c r="F53" s="419"/>
      <c r="G53" s="418"/>
      <c r="H53" s="420"/>
      <c r="I53" s="419"/>
      <c r="J53" s="418"/>
      <c r="K53" s="420"/>
      <c r="L53" s="419"/>
      <c r="M53" s="418"/>
      <c r="N53" s="420"/>
      <c r="O53" s="419"/>
      <c r="P53" s="418"/>
      <c r="Q53" s="420"/>
      <c r="R53" s="419"/>
      <c r="S53" s="418"/>
      <c r="T53" s="418"/>
      <c r="U53" s="419"/>
      <c r="V53" s="418"/>
      <c r="W53" s="420"/>
      <c r="X53" s="419"/>
      <c r="Y53" s="418"/>
      <c r="Z53" s="418"/>
      <c r="AA53" s="419"/>
      <c r="AB53" s="418"/>
      <c r="AC53" s="418"/>
      <c r="AD53" s="419"/>
      <c r="AE53" s="418"/>
      <c r="AF53" s="420"/>
      <c r="AG53" s="419"/>
      <c r="AH53" s="418"/>
      <c r="AI53" s="418"/>
      <c r="AJ53" s="419"/>
      <c r="AK53" s="418"/>
      <c r="AL53" s="418"/>
      <c r="AM53" s="419"/>
      <c r="AN53" s="418"/>
      <c r="AO53" s="420"/>
      <c r="AP53" s="419"/>
      <c r="AQ53" s="418"/>
      <c r="AR53" s="418"/>
      <c r="AS53" s="420"/>
      <c r="AT53" s="419"/>
      <c r="AU53" s="418"/>
      <c r="AV53" s="420"/>
      <c r="AW53" s="419"/>
      <c r="AX53" s="418"/>
      <c r="AY53" s="420"/>
      <c r="AZ53" s="419"/>
      <c r="BA53" s="418"/>
      <c r="BB53" s="420"/>
      <c r="BC53" s="419"/>
      <c r="BD53" s="418"/>
      <c r="BE53" s="418"/>
      <c r="BF53" s="419"/>
      <c r="BG53" s="418"/>
      <c r="BH53" s="418"/>
      <c r="BI53" s="419"/>
      <c r="BJ53" s="418"/>
      <c r="BK53" s="418"/>
      <c r="BL53" s="420"/>
      <c r="BM53" s="419"/>
      <c r="BN53" s="418"/>
      <c r="BO53" s="420"/>
      <c r="BP53" s="419"/>
      <c r="BQ53" s="418"/>
      <c r="BR53" s="420"/>
      <c r="BS53" s="427"/>
      <c r="BT53" s="410"/>
      <c r="BU53" s="411"/>
    </row>
    <row r="54" spans="1:83" ht="15.75">
      <c r="A54" s="415">
        <v>39</v>
      </c>
      <c r="B54" s="432" t="s">
        <v>645</v>
      </c>
      <c r="C54" s="419"/>
      <c r="D54" s="418"/>
      <c r="E54" s="418"/>
      <c r="F54" s="419"/>
      <c r="G54" s="418"/>
      <c r="H54" s="420"/>
      <c r="I54" s="419"/>
      <c r="J54" s="418"/>
      <c r="K54" s="420"/>
      <c r="L54" s="419"/>
      <c r="M54" s="418"/>
      <c r="N54" s="420"/>
      <c r="O54" s="419"/>
      <c r="P54" s="418"/>
      <c r="Q54" s="420"/>
      <c r="R54" s="419"/>
      <c r="S54" s="418"/>
      <c r="T54" s="418"/>
      <c r="U54" s="419"/>
      <c r="V54" s="418"/>
      <c r="W54" s="420"/>
      <c r="X54" s="419"/>
      <c r="Y54" s="418"/>
      <c r="Z54" s="418"/>
      <c r="AA54" s="419"/>
      <c r="AB54" s="418"/>
      <c r="AC54" s="418"/>
      <c r="AD54" s="419"/>
      <c r="AE54" s="418"/>
      <c r="AF54" s="420"/>
      <c r="AG54" s="419"/>
      <c r="AH54" s="418"/>
      <c r="AI54" s="418"/>
      <c r="AJ54" s="419"/>
      <c r="AK54" s="418"/>
      <c r="AL54" s="418"/>
      <c r="AM54" s="419"/>
      <c r="AN54" s="418"/>
      <c r="AO54" s="420"/>
      <c r="AP54" s="419"/>
      <c r="AQ54" s="418"/>
      <c r="AR54" s="418"/>
      <c r="AS54" s="420"/>
      <c r="AT54" s="419"/>
      <c r="AU54" s="418"/>
      <c r="AV54" s="420"/>
      <c r="AW54" s="419"/>
      <c r="AX54" s="418"/>
      <c r="AY54" s="420"/>
      <c r="AZ54" s="419"/>
      <c r="BA54" s="418"/>
      <c r="BB54" s="420"/>
      <c r="BC54" s="419"/>
      <c r="BD54" s="418"/>
      <c r="BE54" s="418"/>
      <c r="BF54" s="419"/>
      <c r="BG54" s="418"/>
      <c r="BH54" s="418"/>
      <c r="BI54" s="419"/>
      <c r="BJ54" s="418"/>
      <c r="BK54" s="418"/>
      <c r="BL54" s="420"/>
      <c r="BM54" s="419"/>
      <c r="BN54" s="418"/>
      <c r="BO54" s="420"/>
      <c r="BP54" s="419"/>
      <c r="BQ54" s="418"/>
      <c r="BR54" s="420"/>
      <c r="BS54" s="427"/>
      <c r="BT54" s="410"/>
      <c r="BU54" s="411"/>
    </row>
    <row r="55" spans="1:83" ht="15.75">
      <c r="A55" s="415">
        <v>40</v>
      </c>
      <c r="B55" s="432" t="s">
        <v>646</v>
      </c>
      <c r="C55" s="419"/>
      <c r="D55" s="418"/>
      <c r="E55" s="418"/>
      <c r="F55" s="419"/>
      <c r="G55" s="418"/>
      <c r="H55" s="420"/>
      <c r="I55" s="419"/>
      <c r="J55" s="418"/>
      <c r="K55" s="420"/>
      <c r="L55" s="419"/>
      <c r="M55" s="418"/>
      <c r="N55" s="420"/>
      <c r="O55" s="419"/>
      <c r="P55" s="418"/>
      <c r="Q55" s="420"/>
      <c r="R55" s="419"/>
      <c r="S55" s="418"/>
      <c r="T55" s="418"/>
      <c r="U55" s="419"/>
      <c r="V55" s="418"/>
      <c r="W55" s="420"/>
      <c r="X55" s="419"/>
      <c r="Y55" s="418"/>
      <c r="Z55" s="418"/>
      <c r="AA55" s="419"/>
      <c r="AB55" s="418"/>
      <c r="AC55" s="418"/>
      <c r="AD55" s="419"/>
      <c r="AE55" s="418"/>
      <c r="AF55" s="420"/>
      <c r="AG55" s="419"/>
      <c r="AH55" s="418"/>
      <c r="AI55" s="418"/>
      <c r="AJ55" s="419"/>
      <c r="AK55" s="418"/>
      <c r="AL55" s="418"/>
      <c r="AM55" s="419"/>
      <c r="AN55" s="418"/>
      <c r="AO55" s="420"/>
      <c r="AP55" s="419"/>
      <c r="AQ55" s="418"/>
      <c r="AR55" s="418"/>
      <c r="AS55" s="420"/>
      <c r="AT55" s="419"/>
      <c r="AU55" s="418"/>
      <c r="AV55" s="420"/>
      <c r="AW55" s="419"/>
      <c r="AX55" s="418"/>
      <c r="AY55" s="420"/>
      <c r="AZ55" s="419"/>
      <c r="BA55" s="418"/>
      <c r="BB55" s="420"/>
      <c r="BC55" s="419"/>
      <c r="BD55" s="418"/>
      <c r="BE55" s="418"/>
      <c r="BF55" s="419"/>
      <c r="BG55" s="418"/>
      <c r="BH55" s="418"/>
      <c r="BI55" s="419"/>
      <c r="BJ55" s="418"/>
      <c r="BK55" s="418"/>
      <c r="BL55" s="420"/>
      <c r="BM55" s="419"/>
      <c r="BN55" s="418"/>
      <c r="BO55" s="420"/>
      <c r="BP55" s="419"/>
      <c r="BQ55" s="418"/>
      <c r="BR55" s="420"/>
      <c r="BS55" s="427"/>
      <c r="BT55" s="410"/>
      <c r="BU55" s="411"/>
    </row>
    <row r="56" spans="1:83" ht="15.75">
      <c r="A56" s="415">
        <v>41</v>
      </c>
      <c r="B56" s="432" t="s">
        <v>647</v>
      </c>
      <c r="C56" s="419"/>
      <c r="D56" s="418"/>
      <c r="E56" s="418"/>
      <c r="F56" s="419"/>
      <c r="G56" s="418"/>
      <c r="H56" s="420"/>
      <c r="I56" s="419"/>
      <c r="J56" s="418"/>
      <c r="K56" s="420"/>
      <c r="L56" s="419"/>
      <c r="M56" s="418"/>
      <c r="N56" s="420"/>
      <c r="O56" s="419"/>
      <c r="P56" s="418"/>
      <c r="Q56" s="420"/>
      <c r="R56" s="419"/>
      <c r="S56" s="418"/>
      <c r="T56" s="418"/>
      <c r="U56" s="419"/>
      <c r="V56" s="418"/>
      <c r="W56" s="420"/>
      <c r="X56" s="419"/>
      <c r="Y56" s="418"/>
      <c r="Z56" s="418"/>
      <c r="AA56" s="419"/>
      <c r="AB56" s="418"/>
      <c r="AC56" s="418"/>
      <c r="AD56" s="419"/>
      <c r="AE56" s="418"/>
      <c r="AF56" s="420"/>
      <c r="AG56" s="419"/>
      <c r="AH56" s="418"/>
      <c r="AI56" s="418"/>
      <c r="AJ56" s="419"/>
      <c r="AK56" s="418"/>
      <c r="AL56" s="418"/>
      <c r="AM56" s="419"/>
      <c r="AN56" s="418"/>
      <c r="AO56" s="420"/>
      <c r="AP56" s="419"/>
      <c r="AQ56" s="418"/>
      <c r="AR56" s="418"/>
      <c r="AS56" s="420"/>
      <c r="AT56" s="419"/>
      <c r="AU56" s="418"/>
      <c r="AV56" s="420"/>
      <c r="AW56" s="419"/>
      <c r="AX56" s="418"/>
      <c r="AY56" s="420"/>
      <c r="AZ56" s="419"/>
      <c r="BA56" s="418"/>
      <c r="BB56" s="420"/>
      <c r="BC56" s="419"/>
      <c r="BD56" s="418"/>
      <c r="BE56" s="418"/>
      <c r="BF56" s="419"/>
      <c r="BG56" s="418"/>
      <c r="BH56" s="418"/>
      <c r="BI56" s="419"/>
      <c r="BJ56" s="418"/>
      <c r="BK56" s="418"/>
      <c r="BL56" s="420"/>
      <c r="BM56" s="419"/>
      <c r="BN56" s="418"/>
      <c r="BO56" s="420"/>
      <c r="BP56" s="419"/>
      <c r="BQ56" s="418"/>
      <c r="BR56" s="420"/>
      <c r="BS56" s="427"/>
      <c r="BT56" s="410"/>
      <c r="BU56" s="411"/>
    </row>
    <row r="57" spans="1:83" ht="15.75">
      <c r="A57" s="415">
        <v>42</v>
      </c>
      <c r="B57" s="432" t="s">
        <v>648</v>
      </c>
      <c r="C57" s="419"/>
      <c r="D57" s="418"/>
      <c r="E57" s="418"/>
      <c r="F57" s="419"/>
      <c r="G57" s="418"/>
      <c r="H57" s="420"/>
      <c r="I57" s="419"/>
      <c r="J57" s="418"/>
      <c r="K57" s="420"/>
      <c r="L57" s="419"/>
      <c r="M57" s="418"/>
      <c r="N57" s="420"/>
      <c r="O57" s="419"/>
      <c r="P57" s="418"/>
      <c r="Q57" s="420"/>
      <c r="R57" s="419"/>
      <c r="S57" s="418"/>
      <c r="T57" s="418"/>
      <c r="U57" s="419"/>
      <c r="V57" s="418"/>
      <c r="W57" s="420"/>
      <c r="X57" s="419"/>
      <c r="Y57" s="418"/>
      <c r="Z57" s="418"/>
      <c r="AA57" s="419"/>
      <c r="AB57" s="418"/>
      <c r="AC57" s="418"/>
      <c r="AD57" s="419"/>
      <c r="AE57" s="418"/>
      <c r="AF57" s="420"/>
      <c r="AG57" s="419"/>
      <c r="AH57" s="418"/>
      <c r="AI57" s="418"/>
      <c r="AJ57" s="419"/>
      <c r="AK57" s="418"/>
      <c r="AL57" s="418"/>
      <c r="AM57" s="419"/>
      <c r="AN57" s="418"/>
      <c r="AO57" s="420"/>
      <c r="AP57" s="419"/>
      <c r="AQ57" s="418"/>
      <c r="AR57" s="418"/>
      <c r="AS57" s="420"/>
      <c r="AT57" s="419"/>
      <c r="AU57" s="418"/>
      <c r="AV57" s="420"/>
      <c r="AW57" s="419"/>
      <c r="AX57" s="418"/>
      <c r="AY57" s="420"/>
      <c r="AZ57" s="419"/>
      <c r="BA57" s="418"/>
      <c r="BB57" s="420"/>
      <c r="BC57" s="419"/>
      <c r="BD57" s="418"/>
      <c r="BE57" s="418"/>
      <c r="BF57" s="419"/>
      <c r="BG57" s="418"/>
      <c r="BH57" s="418"/>
      <c r="BI57" s="419"/>
      <c r="BJ57" s="418"/>
      <c r="BK57" s="418"/>
      <c r="BL57" s="420"/>
      <c r="BM57" s="419"/>
      <c r="BN57" s="418"/>
      <c r="BO57" s="420"/>
      <c r="BP57" s="419"/>
      <c r="BQ57" s="418"/>
      <c r="BR57" s="420"/>
      <c r="BS57" s="427"/>
      <c r="BT57" s="410"/>
      <c r="BU57" s="411"/>
    </row>
    <row r="58" spans="1:83" ht="15.75">
      <c r="A58" s="415">
        <v>43</v>
      </c>
      <c r="B58" s="432" t="s">
        <v>649</v>
      </c>
      <c r="C58" s="419"/>
      <c r="D58" s="418"/>
      <c r="E58" s="418"/>
      <c r="F58" s="419"/>
      <c r="G58" s="418"/>
      <c r="H58" s="420"/>
      <c r="I58" s="419"/>
      <c r="J58" s="418"/>
      <c r="K58" s="420"/>
      <c r="L58" s="419"/>
      <c r="M58" s="418"/>
      <c r="N58" s="420"/>
      <c r="O58" s="419"/>
      <c r="P58" s="418"/>
      <c r="Q58" s="420"/>
      <c r="R58" s="419"/>
      <c r="S58" s="418"/>
      <c r="T58" s="418"/>
      <c r="U58" s="419"/>
      <c r="V58" s="418"/>
      <c r="W58" s="420"/>
      <c r="X58" s="419"/>
      <c r="Y58" s="418"/>
      <c r="Z58" s="418"/>
      <c r="AA58" s="419"/>
      <c r="AB58" s="418"/>
      <c r="AC58" s="418"/>
      <c r="AD58" s="419"/>
      <c r="AE58" s="418"/>
      <c r="AF58" s="420"/>
      <c r="AG58" s="419"/>
      <c r="AH58" s="418"/>
      <c r="AI58" s="418"/>
      <c r="AJ58" s="419"/>
      <c r="AK58" s="418"/>
      <c r="AL58" s="418"/>
      <c r="AM58" s="419"/>
      <c r="AN58" s="418"/>
      <c r="AO58" s="420"/>
      <c r="AP58" s="419"/>
      <c r="AQ58" s="418"/>
      <c r="AR58" s="418"/>
      <c r="AS58" s="420"/>
      <c r="AT58" s="419"/>
      <c r="AU58" s="418"/>
      <c r="AV58" s="420"/>
      <c r="AW58" s="419"/>
      <c r="AX58" s="418"/>
      <c r="AY58" s="420"/>
      <c r="AZ58" s="419"/>
      <c r="BA58" s="418"/>
      <c r="BB58" s="420"/>
      <c r="BC58" s="419"/>
      <c r="BD58" s="418"/>
      <c r="BE58" s="418"/>
      <c r="BF58" s="419"/>
      <c r="BG58" s="418"/>
      <c r="BH58" s="418"/>
      <c r="BI58" s="419"/>
      <c r="BJ58" s="418"/>
      <c r="BK58" s="418"/>
      <c r="BL58" s="420"/>
      <c r="BM58" s="419"/>
      <c r="BN58" s="418"/>
      <c r="BO58" s="420"/>
      <c r="BP58" s="419"/>
      <c r="BQ58" s="418"/>
      <c r="BR58" s="420"/>
      <c r="BS58" s="427"/>
      <c r="BT58" s="410"/>
      <c r="BU58" s="411"/>
    </row>
    <row r="59" spans="1:83" ht="15.75">
      <c r="A59" s="415">
        <v>44</v>
      </c>
      <c r="B59" s="432" t="s">
        <v>650</v>
      </c>
      <c r="C59" s="419"/>
      <c r="D59" s="418"/>
      <c r="E59" s="418"/>
      <c r="F59" s="419"/>
      <c r="G59" s="418"/>
      <c r="H59" s="420"/>
      <c r="I59" s="419"/>
      <c r="J59" s="418"/>
      <c r="K59" s="420"/>
      <c r="L59" s="419"/>
      <c r="M59" s="418"/>
      <c r="N59" s="420"/>
      <c r="O59" s="419"/>
      <c r="P59" s="418"/>
      <c r="Q59" s="420"/>
      <c r="R59" s="419"/>
      <c r="S59" s="418"/>
      <c r="T59" s="418"/>
      <c r="U59" s="419"/>
      <c r="V59" s="418"/>
      <c r="W59" s="420"/>
      <c r="X59" s="419"/>
      <c r="Y59" s="418"/>
      <c r="Z59" s="418"/>
      <c r="AA59" s="419"/>
      <c r="AB59" s="418"/>
      <c r="AC59" s="418"/>
      <c r="AD59" s="419"/>
      <c r="AE59" s="418"/>
      <c r="AF59" s="420"/>
      <c r="AG59" s="419"/>
      <c r="AH59" s="418"/>
      <c r="AI59" s="418"/>
      <c r="AJ59" s="419"/>
      <c r="AK59" s="418"/>
      <c r="AL59" s="418"/>
      <c r="AM59" s="419"/>
      <c r="AN59" s="418"/>
      <c r="AO59" s="420"/>
      <c r="AP59" s="419"/>
      <c r="AQ59" s="418"/>
      <c r="AR59" s="418"/>
      <c r="AS59" s="420"/>
      <c r="AT59" s="419"/>
      <c r="AU59" s="418"/>
      <c r="AV59" s="420"/>
      <c r="AW59" s="419"/>
      <c r="AX59" s="418"/>
      <c r="AY59" s="420"/>
      <c r="AZ59" s="419"/>
      <c r="BA59" s="418"/>
      <c r="BB59" s="420"/>
      <c r="BC59" s="419"/>
      <c r="BD59" s="418"/>
      <c r="BE59" s="418"/>
      <c r="BF59" s="419"/>
      <c r="BG59" s="418"/>
      <c r="BH59" s="418"/>
      <c r="BI59" s="419"/>
      <c r="BJ59" s="418"/>
      <c r="BK59" s="418"/>
      <c r="BL59" s="420"/>
      <c r="BM59" s="419"/>
      <c r="BN59" s="418"/>
      <c r="BO59" s="420"/>
      <c r="BP59" s="419"/>
      <c r="BQ59" s="418"/>
      <c r="BR59" s="420"/>
      <c r="BS59" s="427"/>
      <c r="BT59" s="410"/>
      <c r="BU59" s="411"/>
    </row>
    <row r="60" spans="1:83" ht="15.75">
      <c r="A60" s="415">
        <v>45</v>
      </c>
      <c r="B60" s="432" t="s">
        <v>651</v>
      </c>
      <c r="C60" s="419"/>
      <c r="D60" s="418"/>
      <c r="E60" s="418"/>
      <c r="F60" s="419"/>
      <c r="G60" s="418"/>
      <c r="H60" s="420"/>
      <c r="I60" s="419"/>
      <c r="J60" s="418"/>
      <c r="K60" s="420"/>
      <c r="L60" s="419"/>
      <c r="M60" s="418"/>
      <c r="N60" s="420"/>
      <c r="O60" s="419"/>
      <c r="P60" s="418"/>
      <c r="Q60" s="420"/>
      <c r="R60" s="419"/>
      <c r="S60" s="418"/>
      <c r="T60" s="418"/>
      <c r="U60" s="419"/>
      <c r="V60" s="418"/>
      <c r="W60" s="420"/>
      <c r="X60" s="419"/>
      <c r="Y60" s="418"/>
      <c r="Z60" s="418"/>
      <c r="AA60" s="419"/>
      <c r="AB60" s="418"/>
      <c r="AC60" s="418"/>
      <c r="AD60" s="419"/>
      <c r="AE60" s="418"/>
      <c r="AF60" s="420"/>
      <c r="AG60" s="419"/>
      <c r="AH60" s="418"/>
      <c r="AI60" s="418"/>
      <c r="AJ60" s="419"/>
      <c r="AK60" s="418"/>
      <c r="AL60" s="418"/>
      <c r="AM60" s="419"/>
      <c r="AN60" s="418"/>
      <c r="AO60" s="420"/>
      <c r="AP60" s="419"/>
      <c r="AQ60" s="418"/>
      <c r="AR60" s="418"/>
      <c r="AS60" s="420"/>
      <c r="AT60" s="419"/>
      <c r="AU60" s="418"/>
      <c r="AV60" s="420"/>
      <c r="AW60" s="419"/>
      <c r="AX60" s="418"/>
      <c r="AY60" s="420"/>
      <c r="AZ60" s="419"/>
      <c r="BA60" s="418"/>
      <c r="BB60" s="420"/>
      <c r="BC60" s="419"/>
      <c r="BD60" s="418"/>
      <c r="BE60" s="418"/>
      <c r="BF60" s="419"/>
      <c r="BG60" s="418"/>
      <c r="BH60" s="418"/>
      <c r="BI60" s="419"/>
      <c r="BJ60" s="418"/>
      <c r="BK60" s="418"/>
      <c r="BL60" s="420"/>
      <c r="BM60" s="419"/>
      <c r="BN60" s="418"/>
      <c r="BO60" s="420"/>
      <c r="BP60" s="419"/>
      <c r="BQ60" s="418"/>
      <c r="BR60" s="420"/>
      <c r="BS60" s="427"/>
      <c r="BT60" s="410"/>
      <c r="BU60" s="411"/>
    </row>
    <row r="61" spans="1:83" ht="15.75">
      <c r="A61" s="415">
        <v>46</v>
      </c>
      <c r="B61" s="432" t="s">
        <v>653</v>
      </c>
      <c r="C61" s="419"/>
      <c r="D61" s="418"/>
      <c r="E61" s="418"/>
      <c r="F61" s="419"/>
      <c r="G61" s="418"/>
      <c r="H61" s="420"/>
      <c r="I61" s="419"/>
      <c r="J61" s="418"/>
      <c r="K61" s="420"/>
      <c r="L61" s="419"/>
      <c r="M61" s="418"/>
      <c r="N61" s="420"/>
      <c r="O61" s="419"/>
      <c r="P61" s="418"/>
      <c r="Q61" s="420"/>
      <c r="R61" s="419"/>
      <c r="S61" s="418"/>
      <c r="T61" s="418"/>
      <c r="U61" s="419"/>
      <c r="V61" s="418"/>
      <c r="W61" s="420"/>
      <c r="X61" s="419"/>
      <c r="Y61" s="418"/>
      <c r="Z61" s="418"/>
      <c r="AA61" s="419"/>
      <c r="AB61" s="418"/>
      <c r="AC61" s="418"/>
      <c r="AD61" s="419"/>
      <c r="AE61" s="418"/>
      <c r="AF61" s="420"/>
      <c r="AG61" s="419"/>
      <c r="AH61" s="418"/>
      <c r="AI61" s="418"/>
      <c r="AJ61" s="419"/>
      <c r="AK61" s="418"/>
      <c r="AL61" s="418"/>
      <c r="AM61" s="419"/>
      <c r="AN61" s="418"/>
      <c r="AO61" s="420"/>
      <c r="AP61" s="419"/>
      <c r="AQ61" s="418"/>
      <c r="AR61" s="418"/>
      <c r="AS61" s="420"/>
      <c r="AT61" s="419"/>
      <c r="AU61" s="418"/>
      <c r="AV61" s="420"/>
      <c r="AW61" s="419"/>
      <c r="AX61" s="418"/>
      <c r="AY61" s="420"/>
      <c r="AZ61" s="419"/>
      <c r="BA61" s="418"/>
      <c r="BB61" s="420"/>
      <c r="BC61" s="419"/>
      <c r="BD61" s="418"/>
      <c r="BE61" s="418"/>
      <c r="BF61" s="419"/>
      <c r="BG61" s="418"/>
      <c r="BH61" s="418"/>
      <c r="BI61" s="419"/>
      <c r="BJ61" s="418"/>
      <c r="BK61" s="418"/>
      <c r="BL61" s="420"/>
      <c r="BM61" s="419"/>
      <c r="BN61" s="418"/>
      <c r="BO61" s="420"/>
      <c r="BP61" s="419"/>
      <c r="BQ61" s="418"/>
      <c r="BR61" s="420"/>
      <c r="BS61" s="427"/>
      <c r="BT61" s="410"/>
      <c r="BU61" s="411"/>
    </row>
    <row r="62" spans="1:83" ht="15.75">
      <c r="A62" s="415">
        <v>47</v>
      </c>
      <c r="B62" s="432" t="s">
        <v>654</v>
      </c>
      <c r="C62" s="419"/>
      <c r="D62" s="418"/>
      <c r="E62" s="418"/>
      <c r="F62" s="419"/>
      <c r="G62" s="418"/>
      <c r="H62" s="420"/>
      <c r="I62" s="419"/>
      <c r="J62" s="418"/>
      <c r="K62" s="420"/>
      <c r="L62" s="419"/>
      <c r="M62" s="418"/>
      <c r="N62" s="420"/>
      <c r="O62" s="419"/>
      <c r="P62" s="418"/>
      <c r="Q62" s="420"/>
      <c r="R62" s="419"/>
      <c r="S62" s="418"/>
      <c r="T62" s="418"/>
      <c r="U62" s="419"/>
      <c r="V62" s="418"/>
      <c r="W62" s="420"/>
      <c r="X62" s="419"/>
      <c r="Y62" s="418"/>
      <c r="Z62" s="418"/>
      <c r="AA62" s="419"/>
      <c r="AB62" s="418"/>
      <c r="AC62" s="418"/>
      <c r="AD62" s="419"/>
      <c r="AE62" s="418"/>
      <c r="AF62" s="420"/>
      <c r="AG62" s="419"/>
      <c r="AH62" s="418"/>
      <c r="AI62" s="418"/>
      <c r="AJ62" s="419"/>
      <c r="AK62" s="418"/>
      <c r="AL62" s="418"/>
      <c r="AM62" s="419"/>
      <c r="AN62" s="418"/>
      <c r="AO62" s="420"/>
      <c r="AP62" s="419"/>
      <c r="AQ62" s="418"/>
      <c r="AR62" s="418"/>
      <c r="AS62" s="420"/>
      <c r="AT62" s="419"/>
      <c r="AU62" s="418"/>
      <c r="AV62" s="420"/>
      <c r="AW62" s="419"/>
      <c r="AX62" s="418"/>
      <c r="AY62" s="420"/>
      <c r="AZ62" s="419"/>
      <c r="BA62" s="418"/>
      <c r="BB62" s="420"/>
      <c r="BC62" s="419"/>
      <c r="BD62" s="418"/>
      <c r="BE62" s="418"/>
      <c r="BF62" s="419"/>
      <c r="BG62" s="418"/>
      <c r="BH62" s="418"/>
      <c r="BI62" s="419"/>
      <c r="BJ62" s="418"/>
      <c r="BK62" s="418"/>
      <c r="BL62" s="420"/>
      <c r="BM62" s="419"/>
      <c r="BN62" s="418"/>
      <c r="BO62" s="420"/>
      <c r="BP62" s="419"/>
      <c r="BQ62" s="418"/>
      <c r="BR62" s="420"/>
      <c r="BS62" s="427"/>
      <c r="BT62" s="410"/>
      <c r="BU62" s="411"/>
    </row>
    <row r="63" spans="1:83" ht="15.75">
      <c r="A63" s="415">
        <v>48</v>
      </c>
      <c r="B63" s="432" t="s">
        <v>652</v>
      </c>
      <c r="C63" s="419"/>
      <c r="D63" s="418"/>
      <c r="E63" s="418"/>
      <c r="F63" s="419"/>
      <c r="G63" s="418"/>
      <c r="H63" s="420"/>
      <c r="I63" s="419"/>
      <c r="J63" s="418"/>
      <c r="K63" s="420"/>
      <c r="L63" s="419"/>
      <c r="M63" s="418"/>
      <c r="N63" s="420"/>
      <c r="O63" s="419"/>
      <c r="P63" s="418"/>
      <c r="Q63" s="420"/>
      <c r="R63" s="419"/>
      <c r="S63" s="418"/>
      <c r="T63" s="418"/>
      <c r="U63" s="419"/>
      <c r="V63" s="418"/>
      <c r="W63" s="420"/>
      <c r="X63" s="419"/>
      <c r="Y63" s="418"/>
      <c r="Z63" s="418"/>
      <c r="AA63" s="419"/>
      <c r="AB63" s="418"/>
      <c r="AC63" s="418"/>
      <c r="AD63" s="419"/>
      <c r="AE63" s="418"/>
      <c r="AF63" s="420"/>
      <c r="AG63" s="419"/>
      <c r="AH63" s="418"/>
      <c r="AI63" s="418"/>
      <c r="AJ63" s="419"/>
      <c r="AK63" s="418"/>
      <c r="AL63" s="418"/>
      <c r="AM63" s="419"/>
      <c r="AN63" s="418"/>
      <c r="AO63" s="420"/>
      <c r="AP63" s="419"/>
      <c r="AQ63" s="418"/>
      <c r="AR63" s="418"/>
      <c r="AS63" s="420"/>
      <c r="AT63" s="419"/>
      <c r="AU63" s="418"/>
      <c r="AV63" s="420"/>
      <c r="AW63" s="419"/>
      <c r="AX63" s="418"/>
      <c r="AY63" s="420"/>
      <c r="AZ63" s="419"/>
      <c r="BA63" s="418"/>
      <c r="BB63" s="420"/>
      <c r="BC63" s="419"/>
      <c r="BD63" s="418"/>
      <c r="BE63" s="418"/>
      <c r="BF63" s="419"/>
      <c r="BG63" s="418"/>
      <c r="BH63" s="418"/>
      <c r="BI63" s="419"/>
      <c r="BJ63" s="418"/>
      <c r="BK63" s="418"/>
      <c r="BL63" s="420"/>
      <c r="BM63" s="419"/>
      <c r="BN63" s="418"/>
      <c r="BO63" s="420"/>
      <c r="BP63" s="419"/>
      <c r="BQ63" s="418"/>
      <c r="BR63" s="420"/>
      <c r="BS63" s="427"/>
      <c r="BT63" s="410"/>
      <c r="BU63" s="411"/>
    </row>
    <row r="64" spans="1:83" ht="18.75">
      <c r="A64" s="433"/>
      <c r="B64" s="30"/>
      <c r="C64" s="30"/>
      <c r="D64" s="30"/>
      <c r="E64" s="30"/>
      <c r="F64" s="30"/>
      <c r="G64" s="30"/>
      <c r="H64" s="30"/>
      <c r="I64" s="30"/>
      <c r="J64" s="30"/>
      <c r="K64" s="30"/>
      <c r="L64" s="30"/>
      <c r="M64" s="30"/>
      <c r="N64" s="30"/>
      <c r="O64" s="30"/>
      <c r="P64" s="30"/>
      <c r="Q64" s="30"/>
      <c r="R64" s="30"/>
      <c r="S64" s="30"/>
      <c r="T64" s="30"/>
      <c r="U64" s="30"/>
      <c r="V64" s="30"/>
      <c r="W64" s="30"/>
      <c r="X64" s="30"/>
      <c r="Y64" s="30"/>
      <c r="Z64" s="30"/>
      <c r="AA64" s="30"/>
      <c r="AB64" s="30"/>
      <c r="AC64" s="30"/>
      <c r="AD64" s="30"/>
      <c r="AE64" s="30"/>
      <c r="AF64" s="30"/>
      <c r="AG64" s="30"/>
      <c r="AH64" s="30"/>
      <c r="AI64" s="30"/>
      <c r="AJ64" s="30"/>
      <c r="AK64" s="30"/>
      <c r="AL64" s="30"/>
      <c r="AM64" s="30"/>
      <c r="AN64" s="30"/>
      <c r="AO64" s="30"/>
      <c r="AP64" s="30"/>
      <c r="AQ64" s="30"/>
      <c r="AR64" s="30"/>
      <c r="AS64" s="30"/>
      <c r="AT64" s="30"/>
      <c r="AU64" s="30"/>
      <c r="AV64" s="30"/>
      <c r="AW64" s="30"/>
      <c r="AX64" s="30"/>
      <c r="AY64" s="30"/>
      <c r="AZ64" s="30"/>
      <c r="BA64" s="30"/>
      <c r="BB64" s="30"/>
      <c r="BC64" s="30"/>
      <c r="BD64" s="30"/>
      <c r="BE64" s="30"/>
      <c r="BF64" s="30"/>
      <c r="BG64" s="30"/>
      <c r="BH64" s="30"/>
      <c r="BI64" s="30"/>
      <c r="BJ64" s="30"/>
      <c r="BK64" s="30"/>
      <c r="BL64" s="30"/>
      <c r="BM64" s="30"/>
      <c r="BN64" s="30"/>
      <c r="BO64" s="30"/>
      <c r="BP64" s="30"/>
      <c r="BQ64" s="30"/>
      <c r="BR64" s="30"/>
      <c r="BS64" s="30"/>
      <c r="BT64" s="30"/>
      <c r="BU64" s="30"/>
      <c r="BV64" s="394"/>
      <c r="BW64" s="394"/>
      <c r="BX64" s="394"/>
      <c r="BY64" s="394"/>
      <c r="BZ64" s="394"/>
      <c r="CA64" s="394"/>
      <c r="CB64" s="394"/>
      <c r="CC64" s="394"/>
      <c r="CD64" s="394"/>
      <c r="CE64" s="395"/>
    </row>
    <row r="66" spans="1:58" s="434" customFormat="1">
      <c r="A66" s="435" t="s">
        <v>32</v>
      </c>
      <c r="B66" s="436"/>
      <c r="C66" s="436"/>
      <c r="F66" s="437" t="s">
        <v>33</v>
      </c>
      <c r="AM66" s="436"/>
      <c r="AN66" s="437"/>
      <c r="AP66" s="435" t="s">
        <v>34</v>
      </c>
      <c r="BF66" s="437" t="s">
        <v>140</v>
      </c>
    </row>
    <row r="67" spans="1:58" s="434" customFormat="1">
      <c r="A67" s="435"/>
      <c r="B67" s="436"/>
      <c r="C67" s="436"/>
      <c r="AM67" s="436"/>
      <c r="AP67" s="435"/>
    </row>
    <row r="68" spans="1:58" s="434" customFormat="1">
      <c r="A68" s="435" t="s">
        <v>35</v>
      </c>
      <c r="B68" s="436"/>
      <c r="C68" s="436"/>
      <c r="F68" s="437" t="s">
        <v>36</v>
      </c>
      <c r="AP68" s="435" t="s">
        <v>37</v>
      </c>
      <c r="BF68" s="437" t="s">
        <v>66</v>
      </c>
    </row>
  </sheetData>
  <mergeCells count="45">
    <mergeCell ref="A3:BU3"/>
    <mergeCell ref="AJ13:AL13"/>
    <mergeCell ref="A4:BU4"/>
    <mergeCell ref="I13:K13"/>
    <mergeCell ref="BI13:BL13"/>
    <mergeCell ref="A12:A13"/>
    <mergeCell ref="B12:B13"/>
    <mergeCell ref="C12:W12"/>
    <mergeCell ref="A6:BU6"/>
    <mergeCell ref="BT12:BT13"/>
    <mergeCell ref="AD13:AF13"/>
    <mergeCell ref="AJ12:BE12"/>
    <mergeCell ref="A1:BU1"/>
    <mergeCell ref="BW12:BW13"/>
    <mergeCell ref="U13:W13"/>
    <mergeCell ref="R13:T13"/>
    <mergeCell ref="BF12:BR12"/>
    <mergeCell ref="A8:BU8"/>
    <mergeCell ref="A2:BU2"/>
    <mergeCell ref="L13:N13"/>
    <mergeCell ref="BV12:BV13"/>
    <mergeCell ref="AA13:AC13"/>
    <mergeCell ref="BP13:BR13"/>
    <mergeCell ref="X12:AI12"/>
    <mergeCell ref="BF13:BH13"/>
    <mergeCell ref="AZ13:BB13"/>
    <mergeCell ref="BC13:BE13"/>
    <mergeCell ref="AM13:AO13"/>
    <mergeCell ref="A9:BU9"/>
    <mergeCell ref="A51:BU51"/>
    <mergeCell ref="O13:Q13"/>
    <mergeCell ref="BU12:BU13"/>
    <mergeCell ref="A7:BU7"/>
    <mergeCell ref="X13:Z13"/>
    <mergeCell ref="BM13:BO13"/>
    <mergeCell ref="C13:E13"/>
    <mergeCell ref="F13:H13"/>
    <mergeCell ref="AP13:AS13"/>
    <mergeCell ref="AT13:AV13"/>
    <mergeCell ref="AW13:AY13"/>
    <mergeCell ref="BS12:BS13"/>
    <mergeCell ref="AG13:AI13"/>
    <mergeCell ref="BX12:BX13"/>
    <mergeCell ref="BY12:BY13"/>
    <mergeCell ref="BZ12:BZ13"/>
  </mergeCells>
  <pageMargins left="0.25" right="0.25" top="0.37" bottom="0.32" header="0.3" footer="0.3"/>
  <pageSetup paperSize="9" scale="67" orientation="landscape"/>
  <drawing r:id="rId1"/>
</worksheet>
</file>

<file path=xl/worksheets/sheet3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V42"/>
  <sheetViews>
    <sheetView zoomScale="85" workbookViewId="0">
      <selection activeCell="K19" sqref="K19"/>
    </sheetView>
  </sheetViews>
  <sheetFormatPr defaultColWidth="9" defaultRowHeight="15"/>
  <cols>
    <col min="1" max="1" width="6.140625" style="24" customWidth="1"/>
    <col min="2" max="2" width="38.28515625" style="24" customWidth="1"/>
    <col min="3" max="3" width="13.140625" style="24" customWidth="1"/>
    <col min="4" max="4" width="22.28515625" style="24" customWidth="1"/>
    <col min="5" max="5" width="25.140625" style="24" customWidth="1"/>
    <col min="6" max="6" width="19.5703125" style="24" customWidth="1"/>
    <col min="7" max="256" width="9" style="24" customWidth="1"/>
  </cols>
  <sheetData>
    <row r="1" spans="1:256">
      <c r="A1" s="559" t="s">
        <v>0</v>
      </c>
      <c r="B1" s="559"/>
      <c r="C1" s="559"/>
      <c r="D1" s="559"/>
      <c r="E1" s="559"/>
      <c r="F1" s="438"/>
      <c r="G1" s="438"/>
      <c r="H1" s="438"/>
      <c r="I1" s="438"/>
      <c r="J1" s="438"/>
      <c r="K1" s="438"/>
      <c r="L1" s="438"/>
      <c r="M1" s="438"/>
      <c r="N1" s="438"/>
      <c r="O1" s="439"/>
      <c r="P1" s="439"/>
    </row>
    <row r="2" spans="1:256">
      <c r="A2" s="559" t="s">
        <v>50</v>
      </c>
      <c r="B2" s="559"/>
      <c r="C2" s="559"/>
      <c r="D2" s="559"/>
      <c r="E2" s="559"/>
      <c r="F2" s="438"/>
      <c r="G2" s="438"/>
      <c r="H2" s="438"/>
      <c r="I2" s="438"/>
      <c r="J2" s="438"/>
      <c r="K2" s="438"/>
      <c r="L2" s="438"/>
      <c r="M2" s="438"/>
      <c r="N2" s="438"/>
      <c r="Q2" s="440"/>
    </row>
    <row r="3" spans="1:256" ht="15" customHeight="1">
      <c r="A3" s="559" t="s">
        <v>2</v>
      </c>
      <c r="B3" s="559"/>
      <c r="C3" s="559"/>
      <c r="D3" s="559"/>
      <c r="E3" s="559"/>
      <c r="F3" s="438"/>
      <c r="G3" s="438"/>
      <c r="H3" s="438"/>
      <c r="I3" s="438"/>
      <c r="J3" s="438"/>
      <c r="K3" s="438"/>
      <c r="L3" s="438"/>
      <c r="M3" s="438"/>
      <c r="N3" s="438"/>
      <c r="O3" s="441"/>
      <c r="P3" s="441"/>
      <c r="Q3" s="440"/>
    </row>
    <row r="4" spans="1:256">
      <c r="A4" s="559" t="s">
        <v>3</v>
      </c>
      <c r="B4" s="559"/>
      <c r="C4" s="559"/>
      <c r="D4" s="559"/>
      <c r="E4" s="559"/>
      <c r="F4" s="438"/>
      <c r="G4" s="438"/>
      <c r="H4" s="438"/>
      <c r="I4" s="438"/>
      <c r="J4" s="438"/>
      <c r="K4" s="438"/>
      <c r="L4" s="438"/>
      <c r="M4" s="438"/>
      <c r="N4" s="438"/>
      <c r="Q4" s="440"/>
    </row>
    <row r="5" spans="1:256" ht="8.25" customHeight="1">
      <c r="M5" s="440"/>
      <c r="N5" s="440"/>
      <c r="O5" s="440"/>
      <c r="P5" s="440"/>
      <c r="Q5" s="440"/>
    </row>
    <row r="6" spans="1:256" ht="15.75">
      <c r="A6" s="468" t="s">
        <v>94</v>
      </c>
      <c r="B6" s="468"/>
      <c r="C6" s="468"/>
      <c r="D6" s="468"/>
      <c r="E6" s="468"/>
      <c r="F6" s="442"/>
      <c r="G6" s="442"/>
      <c r="H6" s="442"/>
      <c r="M6" s="440"/>
      <c r="N6" s="440"/>
      <c r="O6" s="440"/>
      <c r="P6" s="440"/>
      <c r="Q6" s="440"/>
    </row>
    <row r="7" spans="1:256" ht="15.75">
      <c r="A7" s="468" t="s">
        <v>5</v>
      </c>
      <c r="B7" s="468"/>
      <c r="C7" s="468"/>
      <c r="D7" s="468"/>
      <c r="E7" s="468"/>
      <c r="F7" s="442"/>
      <c r="G7" s="442"/>
      <c r="H7" s="442"/>
      <c r="M7" s="440"/>
      <c r="N7" s="440"/>
      <c r="O7" s="440"/>
      <c r="P7" s="440"/>
      <c r="Q7" s="440"/>
    </row>
    <row r="8" spans="1:256" ht="9" customHeight="1">
      <c r="A8" s="443"/>
      <c r="B8" s="443"/>
      <c r="C8" s="443"/>
      <c r="D8" s="443"/>
      <c r="E8" s="443"/>
      <c r="F8" s="442"/>
      <c r="G8" s="442"/>
      <c r="H8" s="442"/>
      <c r="M8" s="440"/>
      <c r="N8" s="440"/>
      <c r="O8" s="440"/>
      <c r="P8" s="440"/>
      <c r="Q8" s="440"/>
    </row>
    <row r="9" spans="1:256">
      <c r="A9" s="444" t="s">
        <v>162</v>
      </c>
      <c r="B9" s="445"/>
      <c r="C9" s="445"/>
      <c r="D9" s="446"/>
      <c r="E9" s="446"/>
      <c r="F9" s="442"/>
      <c r="G9" s="442"/>
      <c r="H9" s="442"/>
      <c r="M9" s="440"/>
      <c r="N9" s="440"/>
      <c r="O9" s="440"/>
      <c r="P9" s="440"/>
      <c r="Q9" s="440"/>
    </row>
    <row r="10" spans="1:256" ht="8.25" customHeight="1"/>
    <row r="11" spans="1:256" ht="24" customHeight="1">
      <c r="A11" s="447" t="s">
        <v>95</v>
      </c>
      <c r="B11" s="447" t="s">
        <v>96</v>
      </c>
      <c r="C11" s="448" t="s">
        <v>97</v>
      </c>
      <c r="D11" s="449" t="s">
        <v>98</v>
      </c>
      <c r="E11" s="447" t="s">
        <v>99</v>
      </c>
    </row>
    <row r="12" spans="1:256" ht="30">
      <c r="A12" s="450">
        <v>1</v>
      </c>
      <c r="B12" s="451" t="s">
        <v>681</v>
      </c>
      <c r="C12" s="452" t="s">
        <v>660</v>
      </c>
      <c r="D12" s="453" t="s">
        <v>100</v>
      </c>
      <c r="E12" s="454" t="s">
        <v>104</v>
      </c>
    </row>
    <row r="13" spans="1:256" ht="30">
      <c r="A13" s="450">
        <v>2</v>
      </c>
      <c r="B13" s="451" t="s">
        <v>659</v>
      </c>
      <c r="C13" s="452" t="s">
        <v>660</v>
      </c>
      <c r="D13" s="453" t="s">
        <v>102</v>
      </c>
      <c r="E13" s="455" t="s">
        <v>661</v>
      </c>
    </row>
    <row r="14" spans="1:256" ht="25.5">
      <c r="A14" s="450">
        <v>3</v>
      </c>
      <c r="B14" s="451" t="s">
        <v>682</v>
      </c>
      <c r="C14" s="452" t="s">
        <v>660</v>
      </c>
      <c r="D14" s="453" t="s">
        <v>57</v>
      </c>
      <c r="E14" s="454" t="s">
        <v>104</v>
      </c>
    </row>
    <row r="15" spans="1:256" ht="30">
      <c r="A15" s="450">
        <v>4</v>
      </c>
      <c r="B15" s="451" t="s">
        <v>662</v>
      </c>
      <c r="C15" s="452" t="s">
        <v>660</v>
      </c>
      <c r="D15" s="453" t="s">
        <v>103</v>
      </c>
      <c r="E15" s="454" t="s">
        <v>663</v>
      </c>
    </row>
    <row r="16" spans="1:256" s="456" customFormat="1" ht="22.5" customHeight="1">
      <c r="A16" s="457">
        <v>5</v>
      </c>
      <c r="B16" s="451" t="s">
        <v>664</v>
      </c>
      <c r="C16" s="452" t="s">
        <v>660</v>
      </c>
      <c r="D16" s="453" t="s">
        <v>106</v>
      </c>
      <c r="E16" s="454" t="s">
        <v>51</v>
      </c>
      <c r="F16" s="395"/>
      <c r="G16" s="395"/>
      <c r="H16" s="395"/>
      <c r="I16" s="395"/>
      <c r="J16" s="395"/>
      <c r="K16" s="395"/>
      <c r="L16" s="395"/>
      <c r="M16" s="395"/>
      <c r="N16" s="395"/>
      <c r="O16" s="395"/>
      <c r="P16" s="395"/>
      <c r="Q16" s="395"/>
      <c r="R16" s="395"/>
      <c r="S16" s="395"/>
      <c r="T16" s="395"/>
      <c r="U16" s="395"/>
      <c r="V16" s="395"/>
      <c r="W16" s="395"/>
      <c r="X16" s="395"/>
      <c r="Y16" s="395"/>
      <c r="Z16" s="395"/>
      <c r="AA16" s="395"/>
      <c r="AB16" s="395"/>
      <c r="AC16" s="395"/>
      <c r="AD16" s="395"/>
      <c r="AE16" s="395"/>
      <c r="AF16" s="395"/>
      <c r="AG16" s="395"/>
      <c r="AH16" s="395"/>
      <c r="AI16" s="395"/>
      <c r="AJ16" s="395"/>
      <c r="AK16" s="395"/>
      <c r="AL16" s="395"/>
      <c r="AM16" s="395"/>
      <c r="AN16" s="395"/>
      <c r="AO16" s="395"/>
      <c r="AP16" s="395"/>
      <c r="AQ16" s="395"/>
      <c r="AR16" s="395"/>
      <c r="AS16" s="395"/>
      <c r="AT16" s="395"/>
      <c r="AU16" s="395"/>
      <c r="AV16" s="395"/>
      <c r="AW16" s="395"/>
      <c r="AX16" s="395"/>
      <c r="AY16" s="395"/>
      <c r="AZ16" s="395"/>
      <c r="BA16" s="395"/>
      <c r="BB16" s="395"/>
      <c r="BC16" s="395"/>
      <c r="BD16" s="395"/>
      <c r="BE16" s="395"/>
      <c r="BF16" s="395"/>
      <c r="BG16" s="395"/>
      <c r="BH16" s="395"/>
      <c r="BI16" s="395"/>
      <c r="BJ16" s="395"/>
      <c r="BK16" s="395"/>
      <c r="BL16" s="395"/>
      <c r="BM16" s="395"/>
      <c r="BN16" s="395"/>
      <c r="BO16" s="395"/>
      <c r="BP16" s="395"/>
      <c r="BQ16" s="395"/>
      <c r="BR16" s="395"/>
      <c r="BS16" s="395"/>
      <c r="BT16" s="395"/>
      <c r="BU16" s="395"/>
      <c r="BV16" s="395"/>
      <c r="BW16" s="395"/>
      <c r="BX16" s="395"/>
      <c r="BY16" s="395"/>
      <c r="BZ16" s="395"/>
      <c r="CA16" s="395"/>
      <c r="CB16" s="395"/>
      <c r="CC16" s="395"/>
      <c r="CD16" s="395"/>
      <c r="CE16" s="395"/>
      <c r="CF16" s="395"/>
      <c r="CG16" s="395"/>
      <c r="CH16" s="395"/>
      <c r="CI16" s="395"/>
      <c r="CJ16" s="395"/>
      <c r="CK16" s="395"/>
      <c r="CL16" s="395"/>
      <c r="CM16" s="395"/>
      <c r="CN16" s="395"/>
      <c r="CO16" s="395"/>
      <c r="CP16" s="395"/>
      <c r="CQ16" s="395"/>
      <c r="CR16" s="395"/>
      <c r="CS16" s="395"/>
      <c r="CT16" s="395"/>
      <c r="CU16" s="395"/>
      <c r="CV16" s="395"/>
      <c r="CW16" s="395"/>
      <c r="CX16" s="395"/>
      <c r="CY16" s="395"/>
      <c r="CZ16" s="395"/>
      <c r="DA16" s="395"/>
      <c r="DB16" s="395"/>
      <c r="DC16" s="395"/>
      <c r="DD16" s="395"/>
      <c r="DE16" s="395"/>
      <c r="DF16" s="395"/>
      <c r="DG16" s="395"/>
      <c r="DH16" s="395"/>
      <c r="DI16" s="395"/>
      <c r="DJ16" s="395"/>
      <c r="DK16" s="395"/>
      <c r="DL16" s="395"/>
      <c r="DM16" s="395"/>
      <c r="DN16" s="395"/>
      <c r="DO16" s="395"/>
      <c r="DP16" s="395"/>
      <c r="DQ16" s="395"/>
      <c r="DR16" s="395"/>
      <c r="DS16" s="395"/>
      <c r="DT16" s="395"/>
      <c r="DU16" s="395"/>
      <c r="DV16" s="395"/>
      <c r="DW16" s="395"/>
      <c r="DX16" s="395"/>
      <c r="DY16" s="395"/>
      <c r="DZ16" s="395"/>
      <c r="EA16" s="395"/>
      <c r="EB16" s="395"/>
      <c r="EC16" s="395"/>
      <c r="ED16" s="395"/>
      <c r="EE16" s="395"/>
      <c r="EF16" s="395"/>
      <c r="EG16" s="395"/>
      <c r="EH16" s="395"/>
      <c r="EI16" s="395"/>
      <c r="EJ16" s="395"/>
      <c r="EK16" s="395"/>
      <c r="EL16" s="395"/>
      <c r="EM16" s="395"/>
      <c r="EN16" s="395"/>
      <c r="EO16" s="395"/>
      <c r="EP16" s="395"/>
      <c r="EQ16" s="395"/>
      <c r="ER16" s="395"/>
      <c r="ES16" s="395"/>
      <c r="ET16" s="395"/>
      <c r="EU16" s="395"/>
      <c r="EV16" s="395"/>
      <c r="EW16" s="395"/>
      <c r="EX16" s="395"/>
      <c r="EY16" s="395"/>
      <c r="EZ16" s="395"/>
      <c r="FA16" s="395"/>
      <c r="FB16" s="395"/>
      <c r="FC16" s="395"/>
      <c r="FD16" s="395"/>
      <c r="FE16" s="395"/>
      <c r="FF16" s="395"/>
      <c r="FG16" s="395"/>
      <c r="FH16" s="395"/>
      <c r="FI16" s="395"/>
      <c r="FJ16" s="395"/>
      <c r="FK16" s="395"/>
      <c r="FL16" s="395"/>
      <c r="FM16" s="395"/>
      <c r="FN16" s="395"/>
      <c r="FO16" s="395"/>
      <c r="FP16" s="395"/>
      <c r="FQ16" s="395"/>
      <c r="FR16" s="395"/>
      <c r="FS16" s="395"/>
      <c r="FT16" s="395"/>
      <c r="FU16" s="395"/>
      <c r="FV16" s="395"/>
      <c r="FW16" s="395"/>
      <c r="FX16" s="395"/>
      <c r="FY16" s="395"/>
      <c r="FZ16" s="395"/>
      <c r="GA16" s="395"/>
      <c r="GB16" s="395"/>
      <c r="GC16" s="395"/>
      <c r="GD16" s="395"/>
      <c r="GE16" s="395"/>
      <c r="GF16" s="395"/>
      <c r="GG16" s="395"/>
      <c r="GH16" s="395"/>
      <c r="GI16" s="395"/>
      <c r="GJ16" s="395"/>
      <c r="GK16" s="395"/>
      <c r="GL16" s="395"/>
      <c r="GM16" s="395"/>
      <c r="GN16" s="395"/>
      <c r="GO16" s="395"/>
      <c r="GP16" s="395"/>
      <c r="GQ16" s="395"/>
      <c r="GR16" s="395"/>
      <c r="GS16" s="395"/>
      <c r="GT16" s="395"/>
      <c r="GU16" s="395"/>
      <c r="GV16" s="395"/>
      <c r="GW16" s="395"/>
      <c r="GX16" s="395"/>
      <c r="GY16" s="395"/>
      <c r="GZ16" s="395"/>
      <c r="HA16" s="395"/>
      <c r="HB16" s="395"/>
      <c r="HC16" s="395"/>
      <c r="HD16" s="395"/>
      <c r="HE16" s="395"/>
      <c r="HF16" s="395"/>
      <c r="HG16" s="395"/>
      <c r="HH16" s="395"/>
      <c r="HI16" s="395"/>
      <c r="HJ16" s="395"/>
      <c r="HK16" s="395"/>
      <c r="HL16" s="395"/>
      <c r="HM16" s="395"/>
      <c r="HN16" s="395"/>
      <c r="HO16" s="395"/>
      <c r="HP16" s="395"/>
      <c r="HQ16" s="395"/>
      <c r="HR16" s="395"/>
      <c r="HS16" s="395"/>
      <c r="HT16" s="395"/>
      <c r="HU16" s="395"/>
      <c r="HV16" s="395"/>
      <c r="HW16" s="395"/>
      <c r="HX16" s="395"/>
      <c r="HY16" s="395"/>
      <c r="HZ16" s="395"/>
      <c r="IA16" s="395"/>
      <c r="IB16" s="395"/>
      <c r="IC16" s="395"/>
      <c r="ID16" s="395"/>
      <c r="IE16" s="395"/>
      <c r="IF16" s="395"/>
      <c r="IG16" s="395"/>
      <c r="IH16" s="395"/>
      <c r="II16" s="395"/>
      <c r="IJ16" s="395"/>
      <c r="IK16" s="395"/>
      <c r="IL16" s="395"/>
      <c r="IM16" s="395"/>
      <c r="IN16" s="395"/>
      <c r="IO16" s="395"/>
      <c r="IP16" s="395"/>
      <c r="IQ16" s="395"/>
      <c r="IR16" s="395"/>
      <c r="IS16" s="395"/>
      <c r="IT16" s="395"/>
      <c r="IU16" s="395"/>
      <c r="IV16" s="395"/>
    </row>
    <row r="17" spans="1:256" s="456" customFormat="1" ht="25.5" customHeight="1">
      <c r="A17" s="457">
        <v>6</v>
      </c>
      <c r="B17" s="451" t="s">
        <v>101</v>
      </c>
      <c r="C17" s="452" t="s">
        <v>660</v>
      </c>
      <c r="D17" s="453" t="s">
        <v>106</v>
      </c>
      <c r="E17" s="455" t="s">
        <v>702</v>
      </c>
      <c r="F17" s="395"/>
      <c r="G17" s="395"/>
      <c r="H17" s="395"/>
      <c r="I17" s="395"/>
      <c r="J17" s="395"/>
      <c r="K17" s="395"/>
      <c r="L17" s="395"/>
      <c r="M17" s="395"/>
      <c r="N17" s="395"/>
      <c r="O17" s="395"/>
      <c r="P17" s="395"/>
      <c r="Q17" s="395"/>
      <c r="R17" s="395"/>
      <c r="S17" s="395"/>
      <c r="T17" s="395"/>
      <c r="U17" s="395"/>
      <c r="V17" s="395"/>
      <c r="W17" s="395"/>
      <c r="X17" s="395"/>
      <c r="Y17" s="395"/>
      <c r="Z17" s="395"/>
      <c r="AA17" s="395"/>
      <c r="AB17" s="395"/>
      <c r="AC17" s="395"/>
      <c r="AD17" s="395"/>
      <c r="AE17" s="395"/>
      <c r="AF17" s="395"/>
      <c r="AG17" s="395"/>
      <c r="AH17" s="395"/>
      <c r="AI17" s="395"/>
      <c r="AJ17" s="395"/>
      <c r="AK17" s="395"/>
      <c r="AL17" s="395"/>
      <c r="AM17" s="395"/>
      <c r="AN17" s="395"/>
      <c r="AO17" s="395"/>
      <c r="AP17" s="395"/>
      <c r="AQ17" s="395"/>
      <c r="AR17" s="395"/>
      <c r="AS17" s="395"/>
      <c r="AT17" s="395"/>
      <c r="AU17" s="395"/>
      <c r="AV17" s="395"/>
      <c r="AW17" s="395"/>
      <c r="AX17" s="395"/>
      <c r="AY17" s="395"/>
      <c r="AZ17" s="395"/>
      <c r="BA17" s="395"/>
      <c r="BB17" s="395"/>
      <c r="BC17" s="395"/>
      <c r="BD17" s="395"/>
      <c r="BE17" s="395"/>
      <c r="BF17" s="395"/>
      <c r="BG17" s="395"/>
      <c r="BH17" s="395"/>
      <c r="BI17" s="395"/>
      <c r="BJ17" s="395"/>
      <c r="BK17" s="395"/>
      <c r="BL17" s="395"/>
      <c r="BM17" s="395"/>
      <c r="BN17" s="395"/>
      <c r="BO17" s="395"/>
      <c r="BP17" s="395"/>
      <c r="BQ17" s="395"/>
      <c r="BR17" s="395"/>
      <c r="BS17" s="395"/>
      <c r="BT17" s="395"/>
      <c r="BU17" s="395"/>
      <c r="BV17" s="395"/>
      <c r="BW17" s="395"/>
      <c r="BX17" s="395"/>
      <c r="BY17" s="395"/>
      <c r="BZ17" s="395"/>
      <c r="CA17" s="395"/>
      <c r="CB17" s="395"/>
      <c r="CC17" s="395"/>
      <c r="CD17" s="395"/>
      <c r="CE17" s="395"/>
      <c r="CF17" s="395"/>
      <c r="CG17" s="395"/>
      <c r="CH17" s="395"/>
      <c r="CI17" s="395"/>
      <c r="CJ17" s="395"/>
      <c r="CK17" s="395"/>
      <c r="CL17" s="395"/>
      <c r="CM17" s="395"/>
      <c r="CN17" s="395"/>
      <c r="CO17" s="395"/>
      <c r="CP17" s="395"/>
      <c r="CQ17" s="395"/>
      <c r="CR17" s="395"/>
      <c r="CS17" s="395"/>
      <c r="CT17" s="395"/>
      <c r="CU17" s="395"/>
      <c r="CV17" s="395"/>
      <c r="CW17" s="395"/>
      <c r="CX17" s="395"/>
      <c r="CY17" s="395"/>
      <c r="CZ17" s="395"/>
      <c r="DA17" s="395"/>
      <c r="DB17" s="395"/>
      <c r="DC17" s="395"/>
      <c r="DD17" s="395"/>
      <c r="DE17" s="395"/>
      <c r="DF17" s="395"/>
      <c r="DG17" s="395"/>
      <c r="DH17" s="395"/>
      <c r="DI17" s="395"/>
      <c r="DJ17" s="395"/>
      <c r="DK17" s="395"/>
      <c r="DL17" s="395"/>
      <c r="DM17" s="395"/>
      <c r="DN17" s="395"/>
      <c r="DO17" s="395"/>
      <c r="DP17" s="395"/>
      <c r="DQ17" s="395"/>
      <c r="DR17" s="395"/>
      <c r="DS17" s="395"/>
      <c r="DT17" s="395"/>
      <c r="DU17" s="395"/>
      <c r="DV17" s="395"/>
      <c r="DW17" s="395"/>
      <c r="DX17" s="395"/>
      <c r="DY17" s="395"/>
      <c r="DZ17" s="395"/>
      <c r="EA17" s="395"/>
      <c r="EB17" s="395"/>
      <c r="EC17" s="395"/>
      <c r="ED17" s="395"/>
      <c r="EE17" s="395"/>
      <c r="EF17" s="395"/>
      <c r="EG17" s="395"/>
      <c r="EH17" s="395"/>
      <c r="EI17" s="395"/>
      <c r="EJ17" s="395"/>
      <c r="EK17" s="395"/>
      <c r="EL17" s="395"/>
      <c r="EM17" s="395"/>
      <c r="EN17" s="395"/>
      <c r="EO17" s="395"/>
      <c r="EP17" s="395"/>
      <c r="EQ17" s="395"/>
      <c r="ER17" s="395"/>
      <c r="ES17" s="395"/>
      <c r="ET17" s="395"/>
      <c r="EU17" s="395"/>
      <c r="EV17" s="395"/>
      <c r="EW17" s="395"/>
      <c r="EX17" s="395"/>
      <c r="EY17" s="395"/>
      <c r="EZ17" s="395"/>
      <c r="FA17" s="395"/>
      <c r="FB17" s="395"/>
      <c r="FC17" s="395"/>
      <c r="FD17" s="395"/>
      <c r="FE17" s="395"/>
      <c r="FF17" s="395"/>
      <c r="FG17" s="395"/>
      <c r="FH17" s="395"/>
      <c r="FI17" s="395"/>
      <c r="FJ17" s="395"/>
      <c r="FK17" s="395"/>
      <c r="FL17" s="395"/>
      <c r="FM17" s="395"/>
      <c r="FN17" s="395"/>
      <c r="FO17" s="395"/>
      <c r="FP17" s="395"/>
      <c r="FQ17" s="395"/>
      <c r="FR17" s="395"/>
      <c r="FS17" s="395"/>
      <c r="FT17" s="395"/>
      <c r="FU17" s="395"/>
      <c r="FV17" s="395"/>
      <c r="FW17" s="395"/>
      <c r="FX17" s="395"/>
      <c r="FY17" s="395"/>
      <c r="FZ17" s="395"/>
      <c r="GA17" s="395"/>
      <c r="GB17" s="395"/>
      <c r="GC17" s="395"/>
      <c r="GD17" s="395"/>
      <c r="GE17" s="395"/>
      <c r="GF17" s="395"/>
      <c r="GG17" s="395"/>
      <c r="GH17" s="395"/>
      <c r="GI17" s="395"/>
      <c r="GJ17" s="395"/>
      <c r="GK17" s="395"/>
      <c r="GL17" s="395"/>
      <c r="GM17" s="395"/>
      <c r="GN17" s="395"/>
      <c r="GO17" s="395"/>
      <c r="GP17" s="395"/>
      <c r="GQ17" s="395"/>
      <c r="GR17" s="395"/>
      <c r="GS17" s="395"/>
      <c r="GT17" s="395"/>
      <c r="GU17" s="395"/>
      <c r="GV17" s="395"/>
      <c r="GW17" s="395"/>
      <c r="GX17" s="395"/>
      <c r="GY17" s="395"/>
      <c r="GZ17" s="395"/>
      <c r="HA17" s="395"/>
      <c r="HB17" s="395"/>
      <c r="HC17" s="395"/>
      <c r="HD17" s="395"/>
      <c r="HE17" s="395"/>
      <c r="HF17" s="395"/>
      <c r="HG17" s="395"/>
      <c r="HH17" s="395"/>
      <c r="HI17" s="395"/>
      <c r="HJ17" s="395"/>
      <c r="HK17" s="395"/>
      <c r="HL17" s="395"/>
      <c r="HM17" s="395"/>
      <c r="HN17" s="395"/>
      <c r="HO17" s="395"/>
      <c r="HP17" s="395"/>
      <c r="HQ17" s="395"/>
      <c r="HR17" s="395"/>
      <c r="HS17" s="395"/>
      <c r="HT17" s="395"/>
      <c r="HU17" s="395"/>
      <c r="HV17" s="395"/>
      <c r="HW17" s="395"/>
      <c r="HX17" s="395"/>
      <c r="HY17" s="395"/>
      <c r="HZ17" s="395"/>
      <c r="IA17" s="395"/>
      <c r="IB17" s="395"/>
      <c r="IC17" s="395"/>
      <c r="ID17" s="395"/>
      <c r="IE17" s="395"/>
      <c r="IF17" s="395"/>
      <c r="IG17" s="395"/>
      <c r="IH17" s="395"/>
      <c r="II17" s="395"/>
      <c r="IJ17" s="395"/>
      <c r="IK17" s="395"/>
      <c r="IL17" s="395"/>
      <c r="IM17" s="395"/>
      <c r="IN17" s="395"/>
      <c r="IO17" s="395"/>
      <c r="IP17" s="395"/>
      <c r="IQ17" s="395"/>
      <c r="IR17" s="395"/>
      <c r="IS17" s="395"/>
      <c r="IT17" s="395"/>
      <c r="IU17" s="395"/>
      <c r="IV17" s="395"/>
    </row>
    <row r="18" spans="1:256" s="456" customFormat="1" ht="25.5" customHeight="1">
      <c r="A18" s="457">
        <v>7</v>
      </c>
      <c r="B18" s="451" t="s">
        <v>105</v>
      </c>
      <c r="C18" s="452" t="s">
        <v>660</v>
      </c>
      <c r="D18" s="453" t="s">
        <v>106</v>
      </c>
      <c r="E18" s="455" t="s">
        <v>703</v>
      </c>
      <c r="F18" s="395"/>
      <c r="G18" s="395"/>
      <c r="H18" s="395"/>
      <c r="I18" s="395"/>
      <c r="J18" s="395"/>
      <c r="K18" s="395"/>
      <c r="L18" s="395"/>
      <c r="M18" s="395"/>
      <c r="N18" s="395"/>
      <c r="O18" s="395"/>
      <c r="P18" s="395"/>
      <c r="Q18" s="395"/>
      <c r="R18" s="395"/>
      <c r="S18" s="395"/>
      <c r="T18" s="395"/>
      <c r="U18" s="395"/>
      <c r="V18" s="395"/>
      <c r="W18" s="395"/>
      <c r="X18" s="395"/>
      <c r="Y18" s="395"/>
      <c r="Z18" s="395"/>
      <c r="AA18" s="395"/>
      <c r="AB18" s="395"/>
      <c r="AC18" s="395"/>
      <c r="AD18" s="395"/>
      <c r="AE18" s="395"/>
      <c r="AF18" s="395"/>
      <c r="AG18" s="395"/>
      <c r="AH18" s="395"/>
      <c r="AI18" s="395"/>
      <c r="AJ18" s="395"/>
      <c r="AK18" s="395"/>
      <c r="AL18" s="395"/>
      <c r="AM18" s="395"/>
      <c r="AN18" s="395"/>
      <c r="AO18" s="395"/>
      <c r="AP18" s="395"/>
      <c r="AQ18" s="395"/>
      <c r="AR18" s="395"/>
      <c r="AS18" s="395"/>
      <c r="AT18" s="395"/>
      <c r="AU18" s="395"/>
      <c r="AV18" s="395"/>
      <c r="AW18" s="395"/>
      <c r="AX18" s="395"/>
      <c r="AY18" s="395"/>
      <c r="AZ18" s="395"/>
      <c r="BA18" s="395"/>
      <c r="BB18" s="395"/>
      <c r="BC18" s="395"/>
      <c r="BD18" s="395"/>
      <c r="BE18" s="395"/>
      <c r="BF18" s="395"/>
      <c r="BG18" s="395"/>
      <c r="BH18" s="395"/>
      <c r="BI18" s="395"/>
      <c r="BJ18" s="395"/>
      <c r="BK18" s="395"/>
      <c r="BL18" s="395"/>
      <c r="BM18" s="395"/>
      <c r="BN18" s="395"/>
      <c r="BO18" s="395"/>
      <c r="BP18" s="395"/>
      <c r="BQ18" s="395"/>
      <c r="BR18" s="395"/>
      <c r="BS18" s="395"/>
      <c r="BT18" s="395"/>
      <c r="BU18" s="395"/>
      <c r="BV18" s="395"/>
      <c r="BW18" s="395"/>
      <c r="BX18" s="395"/>
      <c r="BY18" s="395"/>
      <c r="BZ18" s="395"/>
      <c r="CA18" s="395"/>
      <c r="CB18" s="395"/>
      <c r="CC18" s="395"/>
      <c r="CD18" s="395"/>
      <c r="CE18" s="395"/>
      <c r="CF18" s="395"/>
      <c r="CG18" s="395"/>
      <c r="CH18" s="395"/>
      <c r="CI18" s="395"/>
      <c r="CJ18" s="395"/>
      <c r="CK18" s="395"/>
      <c r="CL18" s="395"/>
      <c r="CM18" s="395"/>
      <c r="CN18" s="395"/>
      <c r="CO18" s="395"/>
      <c r="CP18" s="395"/>
      <c r="CQ18" s="395"/>
      <c r="CR18" s="395"/>
      <c r="CS18" s="395"/>
      <c r="CT18" s="395"/>
      <c r="CU18" s="395"/>
      <c r="CV18" s="395"/>
      <c r="CW18" s="395"/>
      <c r="CX18" s="395"/>
      <c r="CY18" s="395"/>
      <c r="CZ18" s="395"/>
      <c r="DA18" s="395"/>
      <c r="DB18" s="395"/>
      <c r="DC18" s="395"/>
      <c r="DD18" s="395"/>
      <c r="DE18" s="395"/>
      <c r="DF18" s="395"/>
      <c r="DG18" s="395"/>
      <c r="DH18" s="395"/>
      <c r="DI18" s="395"/>
      <c r="DJ18" s="395"/>
      <c r="DK18" s="395"/>
      <c r="DL18" s="395"/>
      <c r="DM18" s="395"/>
      <c r="DN18" s="395"/>
      <c r="DO18" s="395"/>
      <c r="DP18" s="395"/>
      <c r="DQ18" s="395"/>
      <c r="DR18" s="395"/>
      <c r="DS18" s="395"/>
      <c r="DT18" s="395"/>
      <c r="DU18" s="395"/>
      <c r="DV18" s="395"/>
      <c r="DW18" s="395"/>
      <c r="DX18" s="395"/>
      <c r="DY18" s="395"/>
      <c r="DZ18" s="395"/>
      <c r="EA18" s="395"/>
      <c r="EB18" s="395"/>
      <c r="EC18" s="395"/>
      <c r="ED18" s="395"/>
      <c r="EE18" s="395"/>
      <c r="EF18" s="395"/>
      <c r="EG18" s="395"/>
      <c r="EH18" s="395"/>
      <c r="EI18" s="395"/>
      <c r="EJ18" s="395"/>
      <c r="EK18" s="395"/>
      <c r="EL18" s="395"/>
      <c r="EM18" s="395"/>
      <c r="EN18" s="395"/>
      <c r="EO18" s="395"/>
      <c r="EP18" s="395"/>
      <c r="EQ18" s="395"/>
      <c r="ER18" s="395"/>
      <c r="ES18" s="395"/>
      <c r="ET18" s="395"/>
      <c r="EU18" s="395"/>
      <c r="EV18" s="395"/>
      <c r="EW18" s="395"/>
      <c r="EX18" s="395"/>
      <c r="EY18" s="395"/>
      <c r="EZ18" s="395"/>
      <c r="FA18" s="395"/>
      <c r="FB18" s="395"/>
      <c r="FC18" s="395"/>
      <c r="FD18" s="395"/>
      <c r="FE18" s="395"/>
      <c r="FF18" s="395"/>
      <c r="FG18" s="395"/>
      <c r="FH18" s="395"/>
      <c r="FI18" s="395"/>
      <c r="FJ18" s="395"/>
      <c r="FK18" s="395"/>
      <c r="FL18" s="395"/>
      <c r="FM18" s="395"/>
      <c r="FN18" s="395"/>
      <c r="FO18" s="395"/>
      <c r="FP18" s="395"/>
      <c r="FQ18" s="395"/>
      <c r="FR18" s="395"/>
      <c r="FS18" s="395"/>
      <c r="FT18" s="395"/>
      <c r="FU18" s="395"/>
      <c r="FV18" s="395"/>
      <c r="FW18" s="395"/>
      <c r="FX18" s="395"/>
      <c r="FY18" s="395"/>
      <c r="FZ18" s="395"/>
      <c r="GA18" s="395"/>
      <c r="GB18" s="395"/>
      <c r="GC18" s="395"/>
      <c r="GD18" s="395"/>
      <c r="GE18" s="395"/>
      <c r="GF18" s="395"/>
      <c r="GG18" s="395"/>
      <c r="GH18" s="395"/>
      <c r="GI18" s="395"/>
      <c r="GJ18" s="395"/>
      <c r="GK18" s="395"/>
      <c r="GL18" s="395"/>
      <c r="GM18" s="395"/>
      <c r="GN18" s="395"/>
      <c r="GO18" s="395"/>
      <c r="GP18" s="395"/>
      <c r="GQ18" s="395"/>
      <c r="GR18" s="395"/>
      <c r="GS18" s="395"/>
      <c r="GT18" s="395"/>
      <c r="GU18" s="395"/>
      <c r="GV18" s="395"/>
      <c r="GW18" s="395"/>
      <c r="GX18" s="395"/>
      <c r="GY18" s="395"/>
      <c r="GZ18" s="395"/>
      <c r="HA18" s="395"/>
      <c r="HB18" s="395"/>
      <c r="HC18" s="395"/>
      <c r="HD18" s="395"/>
      <c r="HE18" s="395"/>
      <c r="HF18" s="395"/>
      <c r="HG18" s="395"/>
      <c r="HH18" s="395"/>
      <c r="HI18" s="395"/>
      <c r="HJ18" s="395"/>
      <c r="HK18" s="395"/>
      <c r="HL18" s="395"/>
      <c r="HM18" s="395"/>
      <c r="HN18" s="395"/>
      <c r="HO18" s="395"/>
      <c r="HP18" s="395"/>
      <c r="HQ18" s="395"/>
      <c r="HR18" s="395"/>
      <c r="HS18" s="395"/>
      <c r="HT18" s="395"/>
      <c r="HU18" s="395"/>
      <c r="HV18" s="395"/>
      <c r="HW18" s="395"/>
      <c r="HX18" s="395"/>
      <c r="HY18" s="395"/>
      <c r="HZ18" s="395"/>
      <c r="IA18" s="395"/>
      <c r="IB18" s="395"/>
      <c r="IC18" s="395"/>
      <c r="ID18" s="395"/>
      <c r="IE18" s="395"/>
      <c r="IF18" s="395"/>
      <c r="IG18" s="395"/>
      <c r="IH18" s="395"/>
      <c r="II18" s="395"/>
      <c r="IJ18" s="395"/>
      <c r="IK18" s="395"/>
      <c r="IL18" s="395"/>
      <c r="IM18" s="395"/>
      <c r="IN18" s="395"/>
      <c r="IO18" s="395"/>
      <c r="IP18" s="395"/>
      <c r="IQ18" s="395"/>
      <c r="IR18" s="395"/>
      <c r="IS18" s="395"/>
      <c r="IT18" s="395"/>
      <c r="IU18" s="395"/>
      <c r="IV18" s="395"/>
    </row>
    <row r="19" spans="1:256" s="456" customFormat="1" ht="22.5" customHeight="1">
      <c r="A19" s="457">
        <v>8</v>
      </c>
      <c r="B19" s="451" t="s">
        <v>114</v>
      </c>
      <c r="C19" s="452" t="s">
        <v>660</v>
      </c>
      <c r="D19" s="453" t="s">
        <v>106</v>
      </c>
      <c r="E19" s="454" t="s">
        <v>51</v>
      </c>
      <c r="F19" s="395"/>
      <c r="G19" s="395"/>
      <c r="H19" s="395"/>
      <c r="I19" s="395"/>
      <c r="J19" s="395"/>
      <c r="K19" s="395"/>
      <c r="L19" s="395"/>
      <c r="M19" s="395"/>
      <c r="N19" s="395"/>
      <c r="O19" s="395"/>
      <c r="P19" s="395"/>
      <c r="Q19" s="395"/>
      <c r="R19" s="395"/>
      <c r="S19" s="395"/>
      <c r="T19" s="395"/>
      <c r="U19" s="395"/>
      <c r="V19" s="395"/>
      <c r="W19" s="395"/>
      <c r="X19" s="395"/>
      <c r="Y19" s="395"/>
      <c r="Z19" s="395"/>
      <c r="AA19" s="395"/>
      <c r="AB19" s="395"/>
      <c r="AC19" s="395"/>
      <c r="AD19" s="395"/>
      <c r="AE19" s="395"/>
      <c r="AF19" s="395"/>
      <c r="AG19" s="395"/>
      <c r="AH19" s="395"/>
      <c r="AI19" s="395"/>
      <c r="AJ19" s="395"/>
      <c r="AK19" s="395"/>
      <c r="AL19" s="395"/>
      <c r="AM19" s="395"/>
      <c r="AN19" s="395"/>
      <c r="AO19" s="395"/>
      <c r="AP19" s="395"/>
      <c r="AQ19" s="395"/>
      <c r="AR19" s="395"/>
      <c r="AS19" s="395"/>
      <c r="AT19" s="395"/>
      <c r="AU19" s="395"/>
      <c r="AV19" s="395"/>
      <c r="AW19" s="395"/>
      <c r="AX19" s="395"/>
      <c r="AY19" s="395"/>
      <c r="AZ19" s="395"/>
      <c r="BA19" s="395"/>
      <c r="BB19" s="395"/>
      <c r="BC19" s="395"/>
      <c r="BD19" s="395"/>
      <c r="BE19" s="395"/>
      <c r="BF19" s="395"/>
      <c r="BG19" s="395"/>
      <c r="BH19" s="395"/>
      <c r="BI19" s="395"/>
      <c r="BJ19" s="395"/>
      <c r="BK19" s="395"/>
      <c r="BL19" s="395"/>
      <c r="BM19" s="395"/>
      <c r="BN19" s="395"/>
      <c r="BO19" s="395"/>
      <c r="BP19" s="395"/>
      <c r="BQ19" s="395"/>
      <c r="BR19" s="395"/>
      <c r="BS19" s="395"/>
      <c r="BT19" s="395"/>
      <c r="BU19" s="395"/>
      <c r="BV19" s="395"/>
      <c r="BW19" s="395"/>
      <c r="BX19" s="395"/>
      <c r="BY19" s="395"/>
      <c r="BZ19" s="395"/>
      <c r="CA19" s="395"/>
      <c r="CB19" s="395"/>
      <c r="CC19" s="395"/>
      <c r="CD19" s="395"/>
      <c r="CE19" s="395"/>
      <c r="CF19" s="395"/>
      <c r="CG19" s="395"/>
      <c r="CH19" s="395"/>
      <c r="CI19" s="395"/>
      <c r="CJ19" s="395"/>
      <c r="CK19" s="395"/>
      <c r="CL19" s="395"/>
      <c r="CM19" s="395"/>
      <c r="CN19" s="395"/>
      <c r="CO19" s="395"/>
      <c r="CP19" s="395"/>
      <c r="CQ19" s="395"/>
      <c r="CR19" s="395"/>
      <c r="CS19" s="395"/>
      <c r="CT19" s="395"/>
      <c r="CU19" s="395"/>
      <c r="CV19" s="395"/>
      <c r="CW19" s="395"/>
      <c r="CX19" s="395"/>
      <c r="CY19" s="395"/>
      <c r="CZ19" s="395"/>
      <c r="DA19" s="395"/>
      <c r="DB19" s="395"/>
      <c r="DC19" s="395"/>
      <c r="DD19" s="395"/>
      <c r="DE19" s="395"/>
      <c r="DF19" s="395"/>
      <c r="DG19" s="395"/>
      <c r="DH19" s="395"/>
      <c r="DI19" s="395"/>
      <c r="DJ19" s="395"/>
      <c r="DK19" s="395"/>
      <c r="DL19" s="395"/>
      <c r="DM19" s="395"/>
      <c r="DN19" s="395"/>
      <c r="DO19" s="395"/>
      <c r="DP19" s="395"/>
      <c r="DQ19" s="395"/>
      <c r="DR19" s="395"/>
      <c r="DS19" s="395"/>
      <c r="DT19" s="395"/>
      <c r="DU19" s="395"/>
      <c r="DV19" s="395"/>
      <c r="DW19" s="395"/>
      <c r="DX19" s="395"/>
      <c r="DY19" s="395"/>
      <c r="DZ19" s="395"/>
      <c r="EA19" s="395"/>
      <c r="EB19" s="395"/>
      <c r="EC19" s="395"/>
      <c r="ED19" s="395"/>
      <c r="EE19" s="395"/>
      <c r="EF19" s="395"/>
      <c r="EG19" s="395"/>
      <c r="EH19" s="395"/>
      <c r="EI19" s="395"/>
      <c r="EJ19" s="395"/>
      <c r="EK19" s="395"/>
      <c r="EL19" s="395"/>
      <c r="EM19" s="395"/>
      <c r="EN19" s="395"/>
      <c r="EO19" s="395"/>
      <c r="EP19" s="395"/>
      <c r="EQ19" s="395"/>
      <c r="ER19" s="395"/>
      <c r="ES19" s="395"/>
      <c r="ET19" s="395"/>
      <c r="EU19" s="395"/>
      <c r="EV19" s="395"/>
      <c r="EW19" s="395"/>
      <c r="EX19" s="395"/>
      <c r="EY19" s="395"/>
      <c r="EZ19" s="395"/>
      <c r="FA19" s="395"/>
      <c r="FB19" s="395"/>
      <c r="FC19" s="395"/>
      <c r="FD19" s="395"/>
      <c r="FE19" s="395"/>
      <c r="FF19" s="395"/>
      <c r="FG19" s="395"/>
      <c r="FH19" s="395"/>
      <c r="FI19" s="395"/>
      <c r="FJ19" s="395"/>
      <c r="FK19" s="395"/>
      <c r="FL19" s="395"/>
      <c r="FM19" s="395"/>
      <c r="FN19" s="395"/>
      <c r="FO19" s="395"/>
      <c r="FP19" s="395"/>
      <c r="FQ19" s="395"/>
      <c r="FR19" s="395"/>
      <c r="FS19" s="395"/>
      <c r="FT19" s="395"/>
      <c r="FU19" s="395"/>
      <c r="FV19" s="395"/>
      <c r="FW19" s="395"/>
      <c r="FX19" s="395"/>
      <c r="FY19" s="395"/>
      <c r="FZ19" s="395"/>
      <c r="GA19" s="395"/>
      <c r="GB19" s="395"/>
      <c r="GC19" s="395"/>
      <c r="GD19" s="395"/>
      <c r="GE19" s="395"/>
      <c r="GF19" s="395"/>
      <c r="GG19" s="395"/>
      <c r="GH19" s="395"/>
      <c r="GI19" s="395"/>
      <c r="GJ19" s="395"/>
      <c r="GK19" s="395"/>
      <c r="GL19" s="395"/>
      <c r="GM19" s="395"/>
      <c r="GN19" s="395"/>
      <c r="GO19" s="395"/>
      <c r="GP19" s="395"/>
      <c r="GQ19" s="395"/>
      <c r="GR19" s="395"/>
      <c r="GS19" s="395"/>
      <c r="GT19" s="395"/>
      <c r="GU19" s="395"/>
      <c r="GV19" s="395"/>
      <c r="GW19" s="395"/>
      <c r="GX19" s="395"/>
      <c r="GY19" s="395"/>
      <c r="GZ19" s="395"/>
      <c r="HA19" s="395"/>
      <c r="HB19" s="395"/>
      <c r="HC19" s="395"/>
      <c r="HD19" s="395"/>
      <c r="HE19" s="395"/>
      <c r="HF19" s="395"/>
      <c r="HG19" s="395"/>
      <c r="HH19" s="395"/>
      <c r="HI19" s="395"/>
      <c r="HJ19" s="395"/>
      <c r="HK19" s="395"/>
      <c r="HL19" s="395"/>
      <c r="HM19" s="395"/>
      <c r="HN19" s="395"/>
      <c r="HO19" s="395"/>
      <c r="HP19" s="395"/>
      <c r="HQ19" s="395"/>
      <c r="HR19" s="395"/>
      <c r="HS19" s="395"/>
      <c r="HT19" s="395"/>
      <c r="HU19" s="395"/>
      <c r="HV19" s="395"/>
      <c r="HW19" s="395"/>
      <c r="HX19" s="395"/>
      <c r="HY19" s="395"/>
      <c r="HZ19" s="395"/>
      <c r="IA19" s="395"/>
      <c r="IB19" s="395"/>
      <c r="IC19" s="395"/>
      <c r="ID19" s="395"/>
      <c r="IE19" s="395"/>
      <c r="IF19" s="395"/>
      <c r="IG19" s="395"/>
      <c r="IH19" s="395"/>
      <c r="II19" s="395"/>
      <c r="IJ19" s="395"/>
      <c r="IK19" s="395"/>
      <c r="IL19" s="395"/>
      <c r="IM19" s="395"/>
      <c r="IN19" s="395"/>
      <c r="IO19" s="395"/>
      <c r="IP19" s="395"/>
      <c r="IQ19" s="395"/>
      <c r="IR19" s="395"/>
      <c r="IS19" s="395"/>
      <c r="IT19" s="395"/>
      <c r="IU19" s="395"/>
      <c r="IV19" s="395"/>
    </row>
    <row r="20" spans="1:256" s="456" customFormat="1" ht="25.5" customHeight="1">
      <c r="A20" s="457">
        <v>9</v>
      </c>
      <c r="B20" s="451" t="s">
        <v>665</v>
      </c>
      <c r="C20" s="452" t="s">
        <v>660</v>
      </c>
      <c r="D20" s="453" t="s">
        <v>106</v>
      </c>
      <c r="E20" s="454" t="s">
        <v>104</v>
      </c>
      <c r="F20" s="395"/>
      <c r="G20" s="395"/>
      <c r="H20" s="395"/>
      <c r="I20" s="395"/>
      <c r="J20" s="395"/>
      <c r="K20" s="395"/>
      <c r="L20" s="395"/>
      <c r="M20" s="395"/>
      <c r="N20" s="395"/>
      <c r="O20" s="395"/>
      <c r="P20" s="395"/>
      <c r="Q20" s="395"/>
      <c r="R20" s="395"/>
      <c r="S20" s="395"/>
      <c r="T20" s="395"/>
      <c r="U20" s="395"/>
      <c r="V20" s="395"/>
      <c r="W20" s="395"/>
      <c r="X20" s="395"/>
      <c r="Y20" s="395"/>
      <c r="Z20" s="395"/>
      <c r="AA20" s="395"/>
      <c r="AB20" s="395"/>
      <c r="AC20" s="395"/>
      <c r="AD20" s="395"/>
      <c r="AE20" s="395"/>
      <c r="AF20" s="395"/>
      <c r="AG20" s="395"/>
      <c r="AH20" s="395"/>
      <c r="AI20" s="395"/>
      <c r="AJ20" s="395"/>
      <c r="AK20" s="395"/>
      <c r="AL20" s="395"/>
      <c r="AM20" s="395"/>
      <c r="AN20" s="395"/>
      <c r="AO20" s="395"/>
      <c r="AP20" s="395"/>
      <c r="AQ20" s="395"/>
      <c r="AR20" s="395"/>
      <c r="AS20" s="395"/>
      <c r="AT20" s="395"/>
      <c r="AU20" s="395"/>
      <c r="AV20" s="395"/>
      <c r="AW20" s="395"/>
      <c r="AX20" s="395"/>
      <c r="AY20" s="395"/>
      <c r="AZ20" s="395"/>
      <c r="BA20" s="395"/>
      <c r="BB20" s="395"/>
      <c r="BC20" s="395"/>
      <c r="BD20" s="395"/>
      <c r="BE20" s="395"/>
      <c r="BF20" s="395"/>
      <c r="BG20" s="395"/>
      <c r="BH20" s="395"/>
      <c r="BI20" s="395"/>
      <c r="BJ20" s="395"/>
      <c r="BK20" s="395"/>
      <c r="BL20" s="395"/>
      <c r="BM20" s="395"/>
      <c r="BN20" s="395"/>
      <c r="BO20" s="395"/>
      <c r="BP20" s="395"/>
      <c r="BQ20" s="395"/>
      <c r="BR20" s="395"/>
      <c r="BS20" s="395"/>
      <c r="BT20" s="395"/>
      <c r="BU20" s="395"/>
      <c r="BV20" s="395"/>
      <c r="BW20" s="395"/>
      <c r="BX20" s="395"/>
      <c r="BY20" s="395"/>
      <c r="BZ20" s="395"/>
      <c r="CA20" s="395"/>
      <c r="CB20" s="395"/>
      <c r="CC20" s="395"/>
      <c r="CD20" s="395"/>
      <c r="CE20" s="395"/>
      <c r="CF20" s="395"/>
      <c r="CG20" s="395"/>
      <c r="CH20" s="395"/>
      <c r="CI20" s="395"/>
      <c r="CJ20" s="395"/>
      <c r="CK20" s="395"/>
      <c r="CL20" s="395"/>
      <c r="CM20" s="395"/>
      <c r="CN20" s="395"/>
      <c r="CO20" s="395"/>
      <c r="CP20" s="395"/>
      <c r="CQ20" s="395"/>
      <c r="CR20" s="395"/>
      <c r="CS20" s="395"/>
      <c r="CT20" s="395"/>
      <c r="CU20" s="395"/>
      <c r="CV20" s="395"/>
      <c r="CW20" s="395"/>
      <c r="CX20" s="395"/>
      <c r="CY20" s="395"/>
      <c r="CZ20" s="395"/>
      <c r="DA20" s="395"/>
      <c r="DB20" s="395"/>
      <c r="DC20" s="395"/>
      <c r="DD20" s="395"/>
      <c r="DE20" s="395"/>
      <c r="DF20" s="395"/>
      <c r="DG20" s="395"/>
      <c r="DH20" s="395"/>
      <c r="DI20" s="395"/>
      <c r="DJ20" s="395"/>
      <c r="DK20" s="395"/>
      <c r="DL20" s="395"/>
      <c r="DM20" s="395"/>
      <c r="DN20" s="395"/>
      <c r="DO20" s="395"/>
      <c r="DP20" s="395"/>
      <c r="DQ20" s="395"/>
      <c r="DR20" s="395"/>
      <c r="DS20" s="395"/>
      <c r="DT20" s="395"/>
      <c r="DU20" s="395"/>
      <c r="DV20" s="395"/>
      <c r="DW20" s="395"/>
      <c r="DX20" s="395"/>
      <c r="DY20" s="395"/>
      <c r="DZ20" s="395"/>
      <c r="EA20" s="395"/>
      <c r="EB20" s="395"/>
      <c r="EC20" s="395"/>
      <c r="ED20" s="395"/>
      <c r="EE20" s="395"/>
      <c r="EF20" s="395"/>
      <c r="EG20" s="395"/>
      <c r="EH20" s="395"/>
      <c r="EI20" s="395"/>
      <c r="EJ20" s="395"/>
      <c r="EK20" s="395"/>
      <c r="EL20" s="395"/>
      <c r="EM20" s="395"/>
      <c r="EN20" s="395"/>
      <c r="EO20" s="395"/>
      <c r="EP20" s="395"/>
      <c r="EQ20" s="395"/>
      <c r="ER20" s="395"/>
      <c r="ES20" s="395"/>
      <c r="ET20" s="395"/>
      <c r="EU20" s="395"/>
      <c r="EV20" s="395"/>
      <c r="EW20" s="395"/>
      <c r="EX20" s="395"/>
      <c r="EY20" s="395"/>
      <c r="EZ20" s="395"/>
      <c r="FA20" s="395"/>
      <c r="FB20" s="395"/>
      <c r="FC20" s="395"/>
      <c r="FD20" s="395"/>
      <c r="FE20" s="395"/>
      <c r="FF20" s="395"/>
      <c r="FG20" s="395"/>
      <c r="FH20" s="395"/>
      <c r="FI20" s="395"/>
      <c r="FJ20" s="395"/>
      <c r="FK20" s="395"/>
      <c r="FL20" s="395"/>
      <c r="FM20" s="395"/>
      <c r="FN20" s="395"/>
      <c r="FO20" s="395"/>
      <c r="FP20" s="395"/>
      <c r="FQ20" s="395"/>
      <c r="FR20" s="395"/>
      <c r="FS20" s="395"/>
      <c r="FT20" s="395"/>
      <c r="FU20" s="395"/>
      <c r="FV20" s="395"/>
      <c r="FW20" s="395"/>
      <c r="FX20" s="395"/>
      <c r="FY20" s="395"/>
      <c r="FZ20" s="395"/>
      <c r="GA20" s="395"/>
      <c r="GB20" s="395"/>
      <c r="GC20" s="395"/>
      <c r="GD20" s="395"/>
      <c r="GE20" s="395"/>
      <c r="GF20" s="395"/>
      <c r="GG20" s="395"/>
      <c r="GH20" s="395"/>
      <c r="GI20" s="395"/>
      <c r="GJ20" s="395"/>
      <c r="GK20" s="395"/>
      <c r="GL20" s="395"/>
      <c r="GM20" s="395"/>
      <c r="GN20" s="395"/>
      <c r="GO20" s="395"/>
      <c r="GP20" s="395"/>
      <c r="GQ20" s="395"/>
      <c r="GR20" s="395"/>
      <c r="GS20" s="395"/>
      <c r="GT20" s="395"/>
      <c r="GU20" s="395"/>
      <c r="GV20" s="395"/>
      <c r="GW20" s="395"/>
      <c r="GX20" s="395"/>
      <c r="GY20" s="395"/>
      <c r="GZ20" s="395"/>
      <c r="HA20" s="395"/>
      <c r="HB20" s="395"/>
      <c r="HC20" s="395"/>
      <c r="HD20" s="395"/>
      <c r="HE20" s="395"/>
      <c r="HF20" s="395"/>
      <c r="HG20" s="395"/>
      <c r="HH20" s="395"/>
      <c r="HI20" s="395"/>
      <c r="HJ20" s="395"/>
      <c r="HK20" s="395"/>
      <c r="HL20" s="395"/>
      <c r="HM20" s="395"/>
      <c r="HN20" s="395"/>
      <c r="HO20" s="395"/>
      <c r="HP20" s="395"/>
      <c r="HQ20" s="395"/>
      <c r="HR20" s="395"/>
      <c r="HS20" s="395"/>
      <c r="HT20" s="395"/>
      <c r="HU20" s="395"/>
      <c r="HV20" s="395"/>
      <c r="HW20" s="395"/>
      <c r="HX20" s="395"/>
      <c r="HY20" s="395"/>
      <c r="HZ20" s="395"/>
      <c r="IA20" s="395"/>
      <c r="IB20" s="395"/>
      <c r="IC20" s="395"/>
      <c r="ID20" s="395"/>
      <c r="IE20" s="395"/>
      <c r="IF20" s="395"/>
      <c r="IG20" s="395"/>
      <c r="IH20" s="395"/>
      <c r="II20" s="395"/>
      <c r="IJ20" s="395"/>
      <c r="IK20" s="395"/>
      <c r="IL20" s="395"/>
      <c r="IM20" s="395"/>
      <c r="IN20" s="395"/>
      <c r="IO20" s="395"/>
      <c r="IP20" s="395"/>
      <c r="IQ20" s="395"/>
      <c r="IR20" s="395"/>
      <c r="IS20" s="395"/>
      <c r="IT20" s="395"/>
      <c r="IU20" s="395"/>
      <c r="IV20" s="395"/>
    </row>
    <row r="21" spans="1:256" s="456" customFormat="1" ht="25.5" customHeight="1">
      <c r="A21" s="457">
        <v>10</v>
      </c>
      <c r="B21" s="451" t="s">
        <v>107</v>
      </c>
      <c r="C21" s="452" t="s">
        <v>660</v>
      </c>
      <c r="D21" s="453" t="s">
        <v>106</v>
      </c>
      <c r="E21" s="454" t="s">
        <v>108</v>
      </c>
      <c r="F21" s="395"/>
      <c r="G21" s="395"/>
      <c r="H21" s="395"/>
      <c r="I21" s="395"/>
      <c r="J21" s="395"/>
      <c r="K21" s="395"/>
      <c r="L21" s="395"/>
      <c r="M21" s="395"/>
      <c r="N21" s="395"/>
      <c r="O21" s="395"/>
      <c r="P21" s="395"/>
      <c r="Q21" s="395"/>
      <c r="R21" s="395"/>
      <c r="S21" s="395"/>
      <c r="T21" s="395"/>
      <c r="U21" s="395"/>
      <c r="V21" s="395"/>
      <c r="W21" s="395"/>
      <c r="X21" s="395"/>
      <c r="Y21" s="395"/>
      <c r="Z21" s="395"/>
      <c r="AA21" s="395"/>
      <c r="AB21" s="395"/>
      <c r="AC21" s="395"/>
      <c r="AD21" s="395"/>
      <c r="AE21" s="395"/>
      <c r="AF21" s="395"/>
      <c r="AG21" s="395"/>
      <c r="AH21" s="395"/>
      <c r="AI21" s="395"/>
      <c r="AJ21" s="395"/>
      <c r="AK21" s="395"/>
      <c r="AL21" s="395"/>
      <c r="AM21" s="395"/>
      <c r="AN21" s="395"/>
      <c r="AO21" s="395"/>
      <c r="AP21" s="395"/>
      <c r="AQ21" s="395"/>
      <c r="AR21" s="395"/>
      <c r="AS21" s="395"/>
      <c r="AT21" s="395"/>
      <c r="AU21" s="395"/>
      <c r="AV21" s="395"/>
      <c r="AW21" s="395"/>
      <c r="AX21" s="395"/>
      <c r="AY21" s="395"/>
      <c r="AZ21" s="395"/>
      <c r="BA21" s="395"/>
      <c r="BB21" s="395"/>
      <c r="BC21" s="395"/>
      <c r="BD21" s="395"/>
      <c r="BE21" s="395"/>
      <c r="BF21" s="395"/>
      <c r="BG21" s="395"/>
      <c r="BH21" s="395"/>
      <c r="BI21" s="395"/>
      <c r="BJ21" s="395"/>
      <c r="BK21" s="395"/>
      <c r="BL21" s="395"/>
      <c r="BM21" s="395"/>
      <c r="BN21" s="395"/>
      <c r="BO21" s="395"/>
      <c r="BP21" s="395"/>
      <c r="BQ21" s="395"/>
      <c r="BR21" s="395"/>
      <c r="BS21" s="395"/>
      <c r="BT21" s="395"/>
      <c r="BU21" s="395"/>
      <c r="BV21" s="395"/>
      <c r="BW21" s="395"/>
      <c r="BX21" s="395"/>
      <c r="BY21" s="395"/>
      <c r="BZ21" s="395"/>
      <c r="CA21" s="395"/>
      <c r="CB21" s="395"/>
      <c r="CC21" s="395"/>
      <c r="CD21" s="395"/>
      <c r="CE21" s="395"/>
      <c r="CF21" s="395"/>
      <c r="CG21" s="395"/>
      <c r="CH21" s="395"/>
      <c r="CI21" s="395"/>
      <c r="CJ21" s="395"/>
      <c r="CK21" s="395"/>
      <c r="CL21" s="395"/>
      <c r="CM21" s="395"/>
      <c r="CN21" s="395"/>
      <c r="CO21" s="395"/>
      <c r="CP21" s="395"/>
      <c r="CQ21" s="395"/>
      <c r="CR21" s="395"/>
      <c r="CS21" s="395"/>
      <c r="CT21" s="395"/>
      <c r="CU21" s="395"/>
      <c r="CV21" s="395"/>
      <c r="CW21" s="395"/>
      <c r="CX21" s="395"/>
      <c r="CY21" s="395"/>
      <c r="CZ21" s="395"/>
      <c r="DA21" s="395"/>
      <c r="DB21" s="395"/>
      <c r="DC21" s="395"/>
      <c r="DD21" s="395"/>
      <c r="DE21" s="395"/>
      <c r="DF21" s="395"/>
      <c r="DG21" s="395"/>
      <c r="DH21" s="395"/>
      <c r="DI21" s="395"/>
      <c r="DJ21" s="395"/>
      <c r="DK21" s="395"/>
      <c r="DL21" s="395"/>
      <c r="DM21" s="395"/>
      <c r="DN21" s="395"/>
      <c r="DO21" s="395"/>
      <c r="DP21" s="395"/>
      <c r="DQ21" s="395"/>
      <c r="DR21" s="395"/>
      <c r="DS21" s="395"/>
      <c r="DT21" s="395"/>
      <c r="DU21" s="395"/>
      <c r="DV21" s="395"/>
      <c r="DW21" s="395"/>
      <c r="DX21" s="395"/>
      <c r="DY21" s="395"/>
      <c r="DZ21" s="395"/>
      <c r="EA21" s="395"/>
      <c r="EB21" s="395"/>
      <c r="EC21" s="395"/>
      <c r="ED21" s="395"/>
      <c r="EE21" s="395"/>
      <c r="EF21" s="395"/>
      <c r="EG21" s="395"/>
      <c r="EH21" s="395"/>
      <c r="EI21" s="395"/>
      <c r="EJ21" s="395"/>
      <c r="EK21" s="395"/>
      <c r="EL21" s="395"/>
      <c r="EM21" s="395"/>
      <c r="EN21" s="395"/>
      <c r="EO21" s="395"/>
      <c r="EP21" s="395"/>
      <c r="EQ21" s="395"/>
      <c r="ER21" s="395"/>
      <c r="ES21" s="395"/>
      <c r="ET21" s="395"/>
      <c r="EU21" s="395"/>
      <c r="EV21" s="395"/>
      <c r="EW21" s="395"/>
      <c r="EX21" s="395"/>
      <c r="EY21" s="395"/>
      <c r="EZ21" s="395"/>
      <c r="FA21" s="395"/>
      <c r="FB21" s="395"/>
      <c r="FC21" s="395"/>
      <c r="FD21" s="395"/>
      <c r="FE21" s="395"/>
      <c r="FF21" s="395"/>
      <c r="FG21" s="395"/>
      <c r="FH21" s="395"/>
      <c r="FI21" s="395"/>
      <c r="FJ21" s="395"/>
      <c r="FK21" s="395"/>
      <c r="FL21" s="395"/>
      <c r="FM21" s="395"/>
      <c r="FN21" s="395"/>
      <c r="FO21" s="395"/>
      <c r="FP21" s="395"/>
      <c r="FQ21" s="395"/>
      <c r="FR21" s="395"/>
      <c r="FS21" s="395"/>
      <c r="FT21" s="395"/>
      <c r="FU21" s="395"/>
      <c r="FV21" s="395"/>
      <c r="FW21" s="395"/>
      <c r="FX21" s="395"/>
      <c r="FY21" s="395"/>
      <c r="FZ21" s="395"/>
      <c r="GA21" s="395"/>
      <c r="GB21" s="395"/>
      <c r="GC21" s="395"/>
      <c r="GD21" s="395"/>
      <c r="GE21" s="395"/>
      <c r="GF21" s="395"/>
      <c r="GG21" s="395"/>
      <c r="GH21" s="395"/>
      <c r="GI21" s="395"/>
      <c r="GJ21" s="395"/>
      <c r="GK21" s="395"/>
      <c r="GL21" s="395"/>
      <c r="GM21" s="395"/>
      <c r="GN21" s="395"/>
      <c r="GO21" s="395"/>
      <c r="GP21" s="395"/>
      <c r="GQ21" s="395"/>
      <c r="GR21" s="395"/>
      <c r="GS21" s="395"/>
      <c r="GT21" s="395"/>
      <c r="GU21" s="395"/>
      <c r="GV21" s="395"/>
      <c r="GW21" s="395"/>
      <c r="GX21" s="395"/>
      <c r="GY21" s="395"/>
      <c r="GZ21" s="395"/>
      <c r="HA21" s="395"/>
      <c r="HB21" s="395"/>
      <c r="HC21" s="395"/>
      <c r="HD21" s="395"/>
      <c r="HE21" s="395"/>
      <c r="HF21" s="395"/>
      <c r="HG21" s="395"/>
      <c r="HH21" s="395"/>
      <c r="HI21" s="395"/>
      <c r="HJ21" s="395"/>
      <c r="HK21" s="395"/>
      <c r="HL21" s="395"/>
      <c r="HM21" s="395"/>
      <c r="HN21" s="395"/>
      <c r="HO21" s="395"/>
      <c r="HP21" s="395"/>
      <c r="HQ21" s="395"/>
      <c r="HR21" s="395"/>
      <c r="HS21" s="395"/>
      <c r="HT21" s="395"/>
      <c r="HU21" s="395"/>
      <c r="HV21" s="395"/>
      <c r="HW21" s="395"/>
      <c r="HX21" s="395"/>
      <c r="HY21" s="395"/>
      <c r="HZ21" s="395"/>
      <c r="IA21" s="395"/>
      <c r="IB21" s="395"/>
      <c r="IC21" s="395"/>
      <c r="ID21" s="395"/>
      <c r="IE21" s="395"/>
      <c r="IF21" s="395"/>
      <c r="IG21" s="395"/>
      <c r="IH21" s="395"/>
      <c r="II21" s="395"/>
      <c r="IJ21" s="395"/>
      <c r="IK21" s="395"/>
      <c r="IL21" s="395"/>
      <c r="IM21" s="395"/>
      <c r="IN21" s="395"/>
      <c r="IO21" s="395"/>
      <c r="IP21" s="395"/>
      <c r="IQ21" s="395"/>
      <c r="IR21" s="395"/>
      <c r="IS21" s="395"/>
      <c r="IT21" s="395"/>
      <c r="IU21" s="395"/>
      <c r="IV21" s="395"/>
    </row>
    <row r="22" spans="1:256" s="456" customFormat="1" ht="25.5" customHeight="1">
      <c r="A22" s="457">
        <v>11</v>
      </c>
      <c r="B22" s="451" t="s">
        <v>122</v>
      </c>
      <c r="C22" s="452" t="s">
        <v>660</v>
      </c>
      <c r="D22" s="453" t="s">
        <v>106</v>
      </c>
      <c r="E22" s="454" t="s">
        <v>123</v>
      </c>
      <c r="F22" s="395"/>
      <c r="G22" s="395"/>
      <c r="H22" s="395"/>
      <c r="I22" s="395"/>
      <c r="J22" s="395"/>
      <c r="K22" s="395"/>
      <c r="L22" s="395"/>
      <c r="M22" s="395"/>
      <c r="N22" s="395"/>
      <c r="O22" s="395"/>
      <c r="P22" s="395"/>
      <c r="Q22" s="395"/>
      <c r="R22" s="395"/>
      <c r="S22" s="395"/>
      <c r="T22" s="395"/>
      <c r="U22" s="395"/>
      <c r="V22" s="395"/>
      <c r="W22" s="395"/>
      <c r="X22" s="395"/>
      <c r="Y22" s="395"/>
      <c r="Z22" s="395"/>
      <c r="AA22" s="395"/>
      <c r="AB22" s="395"/>
      <c r="AC22" s="395"/>
      <c r="AD22" s="395"/>
      <c r="AE22" s="395"/>
      <c r="AF22" s="395"/>
      <c r="AG22" s="395"/>
      <c r="AH22" s="395"/>
      <c r="AI22" s="395"/>
      <c r="AJ22" s="395"/>
      <c r="AK22" s="395"/>
      <c r="AL22" s="395"/>
      <c r="AM22" s="395"/>
      <c r="AN22" s="395"/>
      <c r="AO22" s="395"/>
      <c r="AP22" s="395"/>
      <c r="AQ22" s="395"/>
      <c r="AR22" s="395"/>
      <c r="AS22" s="395"/>
      <c r="AT22" s="395"/>
      <c r="AU22" s="395"/>
      <c r="AV22" s="395"/>
      <c r="AW22" s="395"/>
      <c r="AX22" s="395"/>
      <c r="AY22" s="395"/>
      <c r="AZ22" s="395"/>
      <c r="BA22" s="395"/>
      <c r="BB22" s="395"/>
      <c r="BC22" s="395"/>
      <c r="BD22" s="395"/>
      <c r="BE22" s="395"/>
      <c r="BF22" s="395"/>
      <c r="BG22" s="395"/>
      <c r="BH22" s="395"/>
      <c r="BI22" s="395"/>
      <c r="BJ22" s="395"/>
      <c r="BK22" s="395"/>
      <c r="BL22" s="395"/>
      <c r="BM22" s="395"/>
      <c r="BN22" s="395"/>
      <c r="BO22" s="395"/>
      <c r="BP22" s="395"/>
      <c r="BQ22" s="395"/>
      <c r="BR22" s="395"/>
      <c r="BS22" s="395"/>
      <c r="BT22" s="395"/>
      <c r="BU22" s="395"/>
      <c r="BV22" s="395"/>
      <c r="BW22" s="395"/>
      <c r="BX22" s="395"/>
      <c r="BY22" s="395"/>
      <c r="BZ22" s="395"/>
      <c r="CA22" s="395"/>
      <c r="CB22" s="395"/>
      <c r="CC22" s="395"/>
      <c r="CD22" s="395"/>
      <c r="CE22" s="395"/>
      <c r="CF22" s="395"/>
      <c r="CG22" s="395"/>
      <c r="CH22" s="395"/>
      <c r="CI22" s="395"/>
      <c r="CJ22" s="395"/>
      <c r="CK22" s="395"/>
      <c r="CL22" s="395"/>
      <c r="CM22" s="395"/>
      <c r="CN22" s="395"/>
      <c r="CO22" s="395"/>
      <c r="CP22" s="395"/>
      <c r="CQ22" s="395"/>
      <c r="CR22" s="395"/>
      <c r="CS22" s="395"/>
      <c r="CT22" s="395"/>
      <c r="CU22" s="395"/>
      <c r="CV22" s="395"/>
      <c r="CW22" s="395"/>
      <c r="CX22" s="395"/>
      <c r="CY22" s="395"/>
      <c r="CZ22" s="395"/>
      <c r="DA22" s="395"/>
      <c r="DB22" s="395"/>
      <c r="DC22" s="395"/>
      <c r="DD22" s="395"/>
      <c r="DE22" s="395"/>
      <c r="DF22" s="395"/>
      <c r="DG22" s="395"/>
      <c r="DH22" s="395"/>
      <c r="DI22" s="395"/>
      <c r="DJ22" s="395"/>
      <c r="DK22" s="395"/>
      <c r="DL22" s="395"/>
      <c r="DM22" s="395"/>
      <c r="DN22" s="395"/>
      <c r="DO22" s="395"/>
      <c r="DP22" s="395"/>
      <c r="DQ22" s="395"/>
      <c r="DR22" s="395"/>
      <c r="DS22" s="395"/>
      <c r="DT22" s="395"/>
      <c r="DU22" s="395"/>
      <c r="DV22" s="395"/>
      <c r="DW22" s="395"/>
      <c r="DX22" s="395"/>
      <c r="DY22" s="395"/>
      <c r="DZ22" s="395"/>
      <c r="EA22" s="395"/>
      <c r="EB22" s="395"/>
      <c r="EC22" s="395"/>
      <c r="ED22" s="395"/>
      <c r="EE22" s="395"/>
      <c r="EF22" s="395"/>
      <c r="EG22" s="395"/>
      <c r="EH22" s="395"/>
      <c r="EI22" s="395"/>
      <c r="EJ22" s="395"/>
      <c r="EK22" s="395"/>
      <c r="EL22" s="395"/>
      <c r="EM22" s="395"/>
      <c r="EN22" s="395"/>
      <c r="EO22" s="395"/>
      <c r="EP22" s="395"/>
      <c r="EQ22" s="395"/>
      <c r="ER22" s="395"/>
      <c r="ES22" s="395"/>
      <c r="ET22" s="395"/>
      <c r="EU22" s="395"/>
      <c r="EV22" s="395"/>
      <c r="EW22" s="395"/>
      <c r="EX22" s="395"/>
      <c r="EY22" s="395"/>
      <c r="EZ22" s="395"/>
      <c r="FA22" s="395"/>
      <c r="FB22" s="395"/>
      <c r="FC22" s="395"/>
      <c r="FD22" s="395"/>
      <c r="FE22" s="395"/>
      <c r="FF22" s="395"/>
      <c r="FG22" s="395"/>
      <c r="FH22" s="395"/>
      <c r="FI22" s="395"/>
      <c r="FJ22" s="395"/>
      <c r="FK22" s="395"/>
      <c r="FL22" s="395"/>
      <c r="FM22" s="395"/>
      <c r="FN22" s="395"/>
      <c r="FO22" s="395"/>
      <c r="FP22" s="395"/>
      <c r="FQ22" s="395"/>
      <c r="FR22" s="395"/>
      <c r="FS22" s="395"/>
      <c r="FT22" s="395"/>
      <c r="FU22" s="395"/>
      <c r="FV22" s="395"/>
      <c r="FW22" s="395"/>
      <c r="FX22" s="395"/>
      <c r="FY22" s="395"/>
      <c r="FZ22" s="395"/>
      <c r="GA22" s="395"/>
      <c r="GB22" s="395"/>
      <c r="GC22" s="395"/>
      <c r="GD22" s="395"/>
      <c r="GE22" s="395"/>
      <c r="GF22" s="395"/>
      <c r="GG22" s="395"/>
      <c r="GH22" s="395"/>
      <c r="GI22" s="395"/>
      <c r="GJ22" s="395"/>
      <c r="GK22" s="395"/>
      <c r="GL22" s="395"/>
      <c r="GM22" s="395"/>
      <c r="GN22" s="395"/>
      <c r="GO22" s="395"/>
      <c r="GP22" s="395"/>
      <c r="GQ22" s="395"/>
      <c r="GR22" s="395"/>
      <c r="GS22" s="395"/>
      <c r="GT22" s="395"/>
      <c r="GU22" s="395"/>
      <c r="GV22" s="395"/>
      <c r="GW22" s="395"/>
      <c r="GX22" s="395"/>
      <c r="GY22" s="395"/>
      <c r="GZ22" s="395"/>
      <c r="HA22" s="395"/>
      <c r="HB22" s="395"/>
      <c r="HC22" s="395"/>
      <c r="HD22" s="395"/>
      <c r="HE22" s="395"/>
      <c r="HF22" s="395"/>
      <c r="HG22" s="395"/>
      <c r="HH22" s="395"/>
      <c r="HI22" s="395"/>
      <c r="HJ22" s="395"/>
      <c r="HK22" s="395"/>
      <c r="HL22" s="395"/>
      <c r="HM22" s="395"/>
      <c r="HN22" s="395"/>
      <c r="HO22" s="395"/>
      <c r="HP22" s="395"/>
      <c r="HQ22" s="395"/>
      <c r="HR22" s="395"/>
      <c r="HS22" s="395"/>
      <c r="HT22" s="395"/>
      <c r="HU22" s="395"/>
      <c r="HV22" s="395"/>
      <c r="HW22" s="395"/>
      <c r="HX22" s="395"/>
      <c r="HY22" s="395"/>
      <c r="HZ22" s="395"/>
      <c r="IA22" s="395"/>
      <c r="IB22" s="395"/>
      <c r="IC22" s="395"/>
      <c r="ID22" s="395"/>
      <c r="IE22" s="395"/>
      <c r="IF22" s="395"/>
      <c r="IG22" s="395"/>
      <c r="IH22" s="395"/>
      <c r="II22" s="395"/>
      <c r="IJ22" s="395"/>
      <c r="IK22" s="395"/>
      <c r="IL22" s="395"/>
      <c r="IM22" s="395"/>
      <c r="IN22" s="395"/>
      <c r="IO22" s="395"/>
      <c r="IP22" s="395"/>
      <c r="IQ22" s="395"/>
      <c r="IR22" s="395"/>
      <c r="IS22" s="395"/>
      <c r="IT22" s="395"/>
      <c r="IU22" s="395"/>
      <c r="IV22" s="395"/>
    </row>
    <row r="23" spans="1:256" s="456" customFormat="1" ht="22.5" customHeight="1">
      <c r="A23" s="457">
        <v>12</v>
      </c>
      <c r="B23" s="451" t="s">
        <v>666</v>
      </c>
      <c r="C23" s="452" t="s">
        <v>660</v>
      </c>
      <c r="D23" s="453" t="s">
        <v>106</v>
      </c>
      <c r="E23" s="454" t="s">
        <v>667</v>
      </c>
      <c r="F23" s="395"/>
      <c r="G23" s="395"/>
      <c r="H23" s="395"/>
      <c r="I23" s="395"/>
      <c r="J23" s="395"/>
      <c r="K23" s="395"/>
      <c r="L23" s="395"/>
      <c r="M23" s="395"/>
      <c r="N23" s="395"/>
      <c r="O23" s="395"/>
      <c r="P23" s="395"/>
      <c r="Q23" s="395"/>
      <c r="R23" s="395"/>
      <c r="S23" s="395"/>
      <c r="T23" s="395"/>
      <c r="U23" s="395"/>
      <c r="V23" s="395"/>
      <c r="W23" s="395"/>
      <c r="X23" s="395"/>
      <c r="Y23" s="395"/>
      <c r="Z23" s="395"/>
      <c r="AA23" s="395"/>
      <c r="AB23" s="395"/>
      <c r="AC23" s="395"/>
      <c r="AD23" s="395"/>
      <c r="AE23" s="395"/>
      <c r="AF23" s="395"/>
      <c r="AG23" s="395"/>
      <c r="AH23" s="395"/>
      <c r="AI23" s="395"/>
      <c r="AJ23" s="395"/>
      <c r="AK23" s="395"/>
      <c r="AL23" s="395"/>
      <c r="AM23" s="395"/>
      <c r="AN23" s="395"/>
      <c r="AO23" s="395"/>
      <c r="AP23" s="395"/>
      <c r="AQ23" s="395"/>
      <c r="AR23" s="395"/>
      <c r="AS23" s="395"/>
      <c r="AT23" s="395"/>
      <c r="AU23" s="395"/>
      <c r="AV23" s="395"/>
      <c r="AW23" s="395"/>
      <c r="AX23" s="395"/>
      <c r="AY23" s="395"/>
      <c r="AZ23" s="395"/>
      <c r="BA23" s="395"/>
      <c r="BB23" s="395"/>
      <c r="BC23" s="395"/>
      <c r="BD23" s="395"/>
      <c r="BE23" s="395"/>
      <c r="BF23" s="395"/>
      <c r="BG23" s="395"/>
      <c r="BH23" s="395"/>
      <c r="BI23" s="395"/>
      <c r="BJ23" s="395"/>
      <c r="BK23" s="395"/>
      <c r="BL23" s="395"/>
      <c r="BM23" s="395"/>
      <c r="BN23" s="395"/>
      <c r="BO23" s="395"/>
      <c r="BP23" s="395"/>
      <c r="BQ23" s="395"/>
      <c r="BR23" s="395"/>
      <c r="BS23" s="395"/>
      <c r="BT23" s="395"/>
      <c r="BU23" s="395"/>
      <c r="BV23" s="395"/>
      <c r="BW23" s="395"/>
      <c r="BX23" s="395"/>
      <c r="BY23" s="395"/>
      <c r="BZ23" s="395"/>
      <c r="CA23" s="395"/>
      <c r="CB23" s="395"/>
      <c r="CC23" s="395"/>
      <c r="CD23" s="395"/>
      <c r="CE23" s="395"/>
      <c r="CF23" s="395"/>
      <c r="CG23" s="395"/>
      <c r="CH23" s="395"/>
      <c r="CI23" s="395"/>
      <c r="CJ23" s="395"/>
      <c r="CK23" s="395"/>
      <c r="CL23" s="395"/>
      <c r="CM23" s="395"/>
      <c r="CN23" s="395"/>
      <c r="CO23" s="395"/>
      <c r="CP23" s="395"/>
      <c r="CQ23" s="395"/>
      <c r="CR23" s="395"/>
      <c r="CS23" s="395"/>
      <c r="CT23" s="395"/>
      <c r="CU23" s="395"/>
      <c r="CV23" s="395"/>
      <c r="CW23" s="395"/>
      <c r="CX23" s="395"/>
      <c r="CY23" s="395"/>
      <c r="CZ23" s="395"/>
      <c r="DA23" s="395"/>
      <c r="DB23" s="395"/>
      <c r="DC23" s="395"/>
      <c r="DD23" s="395"/>
      <c r="DE23" s="395"/>
      <c r="DF23" s="395"/>
      <c r="DG23" s="395"/>
      <c r="DH23" s="395"/>
      <c r="DI23" s="395"/>
      <c r="DJ23" s="395"/>
      <c r="DK23" s="395"/>
      <c r="DL23" s="395"/>
      <c r="DM23" s="395"/>
      <c r="DN23" s="395"/>
      <c r="DO23" s="395"/>
      <c r="DP23" s="395"/>
      <c r="DQ23" s="395"/>
      <c r="DR23" s="395"/>
      <c r="DS23" s="395"/>
      <c r="DT23" s="395"/>
      <c r="DU23" s="395"/>
      <c r="DV23" s="395"/>
      <c r="DW23" s="395"/>
      <c r="DX23" s="395"/>
      <c r="DY23" s="395"/>
      <c r="DZ23" s="395"/>
      <c r="EA23" s="395"/>
      <c r="EB23" s="395"/>
      <c r="EC23" s="395"/>
      <c r="ED23" s="395"/>
      <c r="EE23" s="395"/>
      <c r="EF23" s="395"/>
      <c r="EG23" s="395"/>
      <c r="EH23" s="395"/>
      <c r="EI23" s="395"/>
      <c r="EJ23" s="395"/>
      <c r="EK23" s="395"/>
      <c r="EL23" s="395"/>
      <c r="EM23" s="395"/>
      <c r="EN23" s="395"/>
      <c r="EO23" s="395"/>
      <c r="EP23" s="395"/>
      <c r="EQ23" s="395"/>
      <c r="ER23" s="395"/>
      <c r="ES23" s="395"/>
      <c r="ET23" s="395"/>
      <c r="EU23" s="395"/>
      <c r="EV23" s="395"/>
      <c r="EW23" s="395"/>
      <c r="EX23" s="395"/>
      <c r="EY23" s="395"/>
      <c r="EZ23" s="395"/>
      <c r="FA23" s="395"/>
      <c r="FB23" s="395"/>
      <c r="FC23" s="395"/>
      <c r="FD23" s="395"/>
      <c r="FE23" s="395"/>
      <c r="FF23" s="395"/>
      <c r="FG23" s="395"/>
      <c r="FH23" s="395"/>
      <c r="FI23" s="395"/>
      <c r="FJ23" s="395"/>
      <c r="FK23" s="395"/>
      <c r="FL23" s="395"/>
      <c r="FM23" s="395"/>
      <c r="FN23" s="395"/>
      <c r="FO23" s="395"/>
      <c r="FP23" s="395"/>
      <c r="FQ23" s="395"/>
      <c r="FR23" s="395"/>
      <c r="FS23" s="395"/>
      <c r="FT23" s="395"/>
      <c r="FU23" s="395"/>
      <c r="FV23" s="395"/>
      <c r="FW23" s="395"/>
      <c r="FX23" s="395"/>
      <c r="FY23" s="395"/>
      <c r="FZ23" s="395"/>
      <c r="GA23" s="395"/>
      <c r="GB23" s="395"/>
      <c r="GC23" s="395"/>
      <c r="GD23" s="395"/>
      <c r="GE23" s="395"/>
      <c r="GF23" s="395"/>
      <c r="GG23" s="395"/>
      <c r="GH23" s="395"/>
      <c r="GI23" s="395"/>
      <c r="GJ23" s="395"/>
      <c r="GK23" s="395"/>
      <c r="GL23" s="395"/>
      <c r="GM23" s="395"/>
      <c r="GN23" s="395"/>
      <c r="GO23" s="395"/>
      <c r="GP23" s="395"/>
      <c r="GQ23" s="395"/>
      <c r="GR23" s="395"/>
      <c r="GS23" s="395"/>
      <c r="GT23" s="395"/>
      <c r="GU23" s="395"/>
      <c r="GV23" s="395"/>
      <c r="GW23" s="395"/>
      <c r="GX23" s="395"/>
      <c r="GY23" s="395"/>
      <c r="GZ23" s="395"/>
      <c r="HA23" s="395"/>
      <c r="HB23" s="395"/>
      <c r="HC23" s="395"/>
      <c r="HD23" s="395"/>
      <c r="HE23" s="395"/>
      <c r="HF23" s="395"/>
      <c r="HG23" s="395"/>
      <c r="HH23" s="395"/>
      <c r="HI23" s="395"/>
      <c r="HJ23" s="395"/>
      <c r="HK23" s="395"/>
      <c r="HL23" s="395"/>
      <c r="HM23" s="395"/>
      <c r="HN23" s="395"/>
      <c r="HO23" s="395"/>
      <c r="HP23" s="395"/>
      <c r="HQ23" s="395"/>
      <c r="HR23" s="395"/>
      <c r="HS23" s="395"/>
      <c r="HT23" s="395"/>
      <c r="HU23" s="395"/>
      <c r="HV23" s="395"/>
      <c r="HW23" s="395"/>
      <c r="HX23" s="395"/>
      <c r="HY23" s="395"/>
      <c r="HZ23" s="395"/>
      <c r="IA23" s="395"/>
      <c r="IB23" s="395"/>
      <c r="IC23" s="395"/>
      <c r="ID23" s="395"/>
      <c r="IE23" s="395"/>
      <c r="IF23" s="395"/>
      <c r="IG23" s="395"/>
      <c r="IH23" s="395"/>
      <c r="II23" s="395"/>
      <c r="IJ23" s="395"/>
      <c r="IK23" s="395"/>
      <c r="IL23" s="395"/>
      <c r="IM23" s="395"/>
      <c r="IN23" s="395"/>
      <c r="IO23" s="395"/>
      <c r="IP23" s="395"/>
      <c r="IQ23" s="395"/>
      <c r="IR23" s="395"/>
      <c r="IS23" s="395"/>
      <c r="IT23" s="395"/>
      <c r="IU23" s="395"/>
      <c r="IV23" s="395"/>
    </row>
    <row r="24" spans="1:256" s="456" customFormat="1" ht="25.5" customHeight="1">
      <c r="A24" s="457">
        <v>13</v>
      </c>
      <c r="B24" s="451" t="s">
        <v>126</v>
      </c>
      <c r="C24" s="452" t="s">
        <v>660</v>
      </c>
      <c r="D24" s="453" t="s">
        <v>106</v>
      </c>
      <c r="E24" s="454" t="s">
        <v>125</v>
      </c>
      <c r="F24" s="395"/>
      <c r="G24" s="395"/>
      <c r="H24" s="395"/>
      <c r="I24" s="395"/>
      <c r="J24" s="395"/>
      <c r="K24" s="395"/>
      <c r="L24" s="395"/>
      <c r="M24" s="395"/>
      <c r="N24" s="395"/>
      <c r="O24" s="395"/>
      <c r="P24" s="395"/>
      <c r="Q24" s="395"/>
      <c r="R24" s="395"/>
      <c r="S24" s="395"/>
      <c r="T24" s="395"/>
      <c r="U24" s="395"/>
      <c r="V24" s="395"/>
      <c r="W24" s="395"/>
      <c r="X24" s="395"/>
      <c r="Y24" s="395"/>
      <c r="Z24" s="395"/>
      <c r="AA24" s="395"/>
      <c r="AB24" s="395"/>
      <c r="AC24" s="395"/>
      <c r="AD24" s="395"/>
      <c r="AE24" s="395"/>
      <c r="AF24" s="395"/>
      <c r="AG24" s="395"/>
      <c r="AH24" s="395"/>
      <c r="AI24" s="395"/>
      <c r="AJ24" s="395"/>
      <c r="AK24" s="395"/>
      <c r="AL24" s="395"/>
      <c r="AM24" s="395"/>
      <c r="AN24" s="395"/>
      <c r="AO24" s="395"/>
      <c r="AP24" s="395"/>
      <c r="AQ24" s="395"/>
      <c r="AR24" s="395"/>
      <c r="AS24" s="395"/>
      <c r="AT24" s="395"/>
      <c r="AU24" s="395"/>
      <c r="AV24" s="395"/>
      <c r="AW24" s="395"/>
      <c r="AX24" s="395"/>
      <c r="AY24" s="395"/>
      <c r="AZ24" s="395"/>
      <c r="BA24" s="395"/>
      <c r="BB24" s="395"/>
      <c r="BC24" s="395"/>
      <c r="BD24" s="395"/>
      <c r="BE24" s="395"/>
      <c r="BF24" s="395"/>
      <c r="BG24" s="395"/>
      <c r="BH24" s="395"/>
      <c r="BI24" s="395"/>
      <c r="BJ24" s="395"/>
      <c r="BK24" s="395"/>
      <c r="BL24" s="395"/>
      <c r="BM24" s="395"/>
      <c r="BN24" s="395"/>
      <c r="BO24" s="395"/>
      <c r="BP24" s="395"/>
      <c r="BQ24" s="395"/>
      <c r="BR24" s="395"/>
      <c r="BS24" s="395"/>
      <c r="BT24" s="395"/>
      <c r="BU24" s="395"/>
      <c r="BV24" s="395"/>
      <c r="BW24" s="395"/>
      <c r="BX24" s="395"/>
      <c r="BY24" s="395"/>
      <c r="BZ24" s="395"/>
      <c r="CA24" s="395"/>
      <c r="CB24" s="395"/>
      <c r="CC24" s="395"/>
      <c r="CD24" s="395"/>
      <c r="CE24" s="395"/>
      <c r="CF24" s="395"/>
      <c r="CG24" s="395"/>
      <c r="CH24" s="395"/>
      <c r="CI24" s="395"/>
      <c r="CJ24" s="395"/>
      <c r="CK24" s="395"/>
      <c r="CL24" s="395"/>
      <c r="CM24" s="395"/>
      <c r="CN24" s="395"/>
      <c r="CO24" s="395"/>
      <c r="CP24" s="395"/>
      <c r="CQ24" s="395"/>
      <c r="CR24" s="395"/>
      <c r="CS24" s="395"/>
      <c r="CT24" s="395"/>
      <c r="CU24" s="395"/>
      <c r="CV24" s="395"/>
      <c r="CW24" s="395"/>
      <c r="CX24" s="395"/>
      <c r="CY24" s="395"/>
      <c r="CZ24" s="395"/>
      <c r="DA24" s="395"/>
      <c r="DB24" s="395"/>
      <c r="DC24" s="395"/>
      <c r="DD24" s="395"/>
      <c r="DE24" s="395"/>
      <c r="DF24" s="395"/>
      <c r="DG24" s="395"/>
      <c r="DH24" s="395"/>
      <c r="DI24" s="395"/>
      <c r="DJ24" s="395"/>
      <c r="DK24" s="395"/>
      <c r="DL24" s="395"/>
      <c r="DM24" s="395"/>
      <c r="DN24" s="395"/>
      <c r="DO24" s="395"/>
      <c r="DP24" s="395"/>
      <c r="DQ24" s="395"/>
      <c r="DR24" s="395"/>
      <c r="DS24" s="395"/>
      <c r="DT24" s="395"/>
      <c r="DU24" s="395"/>
      <c r="DV24" s="395"/>
      <c r="DW24" s="395"/>
      <c r="DX24" s="395"/>
      <c r="DY24" s="395"/>
      <c r="DZ24" s="395"/>
      <c r="EA24" s="395"/>
      <c r="EB24" s="395"/>
      <c r="EC24" s="395"/>
      <c r="ED24" s="395"/>
      <c r="EE24" s="395"/>
      <c r="EF24" s="395"/>
      <c r="EG24" s="395"/>
      <c r="EH24" s="395"/>
      <c r="EI24" s="395"/>
      <c r="EJ24" s="395"/>
      <c r="EK24" s="395"/>
      <c r="EL24" s="395"/>
      <c r="EM24" s="395"/>
      <c r="EN24" s="395"/>
      <c r="EO24" s="395"/>
      <c r="EP24" s="395"/>
      <c r="EQ24" s="395"/>
      <c r="ER24" s="395"/>
      <c r="ES24" s="395"/>
      <c r="ET24" s="395"/>
      <c r="EU24" s="395"/>
      <c r="EV24" s="395"/>
      <c r="EW24" s="395"/>
      <c r="EX24" s="395"/>
      <c r="EY24" s="395"/>
      <c r="EZ24" s="395"/>
      <c r="FA24" s="395"/>
      <c r="FB24" s="395"/>
      <c r="FC24" s="395"/>
      <c r="FD24" s="395"/>
      <c r="FE24" s="395"/>
      <c r="FF24" s="395"/>
      <c r="FG24" s="395"/>
      <c r="FH24" s="395"/>
      <c r="FI24" s="395"/>
      <c r="FJ24" s="395"/>
      <c r="FK24" s="395"/>
      <c r="FL24" s="395"/>
      <c r="FM24" s="395"/>
      <c r="FN24" s="395"/>
      <c r="FO24" s="395"/>
      <c r="FP24" s="395"/>
      <c r="FQ24" s="395"/>
      <c r="FR24" s="395"/>
      <c r="FS24" s="395"/>
      <c r="FT24" s="395"/>
      <c r="FU24" s="395"/>
      <c r="FV24" s="395"/>
      <c r="FW24" s="395"/>
      <c r="FX24" s="395"/>
      <c r="FY24" s="395"/>
      <c r="FZ24" s="395"/>
      <c r="GA24" s="395"/>
      <c r="GB24" s="395"/>
      <c r="GC24" s="395"/>
      <c r="GD24" s="395"/>
      <c r="GE24" s="395"/>
      <c r="GF24" s="395"/>
      <c r="GG24" s="395"/>
      <c r="GH24" s="395"/>
      <c r="GI24" s="395"/>
      <c r="GJ24" s="395"/>
      <c r="GK24" s="395"/>
      <c r="GL24" s="395"/>
      <c r="GM24" s="395"/>
      <c r="GN24" s="395"/>
      <c r="GO24" s="395"/>
      <c r="GP24" s="395"/>
      <c r="GQ24" s="395"/>
      <c r="GR24" s="395"/>
      <c r="GS24" s="395"/>
      <c r="GT24" s="395"/>
      <c r="GU24" s="395"/>
      <c r="GV24" s="395"/>
      <c r="GW24" s="395"/>
      <c r="GX24" s="395"/>
      <c r="GY24" s="395"/>
      <c r="GZ24" s="395"/>
      <c r="HA24" s="395"/>
      <c r="HB24" s="395"/>
      <c r="HC24" s="395"/>
      <c r="HD24" s="395"/>
      <c r="HE24" s="395"/>
      <c r="HF24" s="395"/>
      <c r="HG24" s="395"/>
      <c r="HH24" s="395"/>
      <c r="HI24" s="395"/>
      <c r="HJ24" s="395"/>
      <c r="HK24" s="395"/>
      <c r="HL24" s="395"/>
      <c r="HM24" s="395"/>
      <c r="HN24" s="395"/>
      <c r="HO24" s="395"/>
      <c r="HP24" s="395"/>
      <c r="HQ24" s="395"/>
      <c r="HR24" s="395"/>
      <c r="HS24" s="395"/>
      <c r="HT24" s="395"/>
      <c r="HU24" s="395"/>
      <c r="HV24" s="395"/>
      <c r="HW24" s="395"/>
      <c r="HX24" s="395"/>
      <c r="HY24" s="395"/>
      <c r="HZ24" s="395"/>
      <c r="IA24" s="395"/>
      <c r="IB24" s="395"/>
      <c r="IC24" s="395"/>
      <c r="ID24" s="395"/>
      <c r="IE24" s="395"/>
      <c r="IF24" s="395"/>
      <c r="IG24" s="395"/>
      <c r="IH24" s="395"/>
      <c r="II24" s="395"/>
      <c r="IJ24" s="395"/>
      <c r="IK24" s="395"/>
      <c r="IL24" s="395"/>
      <c r="IM24" s="395"/>
      <c r="IN24" s="395"/>
      <c r="IO24" s="395"/>
      <c r="IP24" s="395"/>
      <c r="IQ24" s="395"/>
      <c r="IR24" s="395"/>
      <c r="IS24" s="395"/>
      <c r="IT24" s="395"/>
      <c r="IU24" s="395"/>
      <c r="IV24" s="395"/>
    </row>
    <row r="25" spans="1:256" s="456" customFormat="1" ht="25.5" customHeight="1">
      <c r="A25" s="457">
        <v>14</v>
      </c>
      <c r="B25" s="451" t="s">
        <v>115</v>
      </c>
      <c r="C25" s="452" t="s">
        <v>660</v>
      </c>
      <c r="D25" s="453" t="s">
        <v>106</v>
      </c>
      <c r="E25" s="454" t="s">
        <v>109</v>
      </c>
      <c r="F25" s="395"/>
      <c r="G25" s="395"/>
      <c r="H25" s="395"/>
      <c r="I25" s="395"/>
      <c r="J25" s="395"/>
      <c r="K25" s="395"/>
      <c r="L25" s="395"/>
      <c r="M25" s="395"/>
      <c r="N25" s="395"/>
      <c r="O25" s="395"/>
      <c r="P25" s="395"/>
      <c r="Q25" s="395"/>
      <c r="R25" s="395"/>
      <c r="S25" s="395"/>
      <c r="T25" s="395"/>
      <c r="U25" s="395"/>
      <c r="V25" s="395"/>
      <c r="W25" s="395"/>
      <c r="X25" s="395"/>
      <c r="Y25" s="395"/>
      <c r="Z25" s="395"/>
      <c r="AA25" s="395"/>
      <c r="AB25" s="395"/>
      <c r="AC25" s="395"/>
      <c r="AD25" s="395"/>
      <c r="AE25" s="395"/>
      <c r="AF25" s="395"/>
      <c r="AG25" s="395"/>
      <c r="AH25" s="395"/>
      <c r="AI25" s="395"/>
      <c r="AJ25" s="395"/>
      <c r="AK25" s="395"/>
      <c r="AL25" s="395"/>
      <c r="AM25" s="395"/>
      <c r="AN25" s="395"/>
      <c r="AO25" s="395"/>
      <c r="AP25" s="395"/>
      <c r="AQ25" s="395"/>
      <c r="AR25" s="395"/>
      <c r="AS25" s="395"/>
      <c r="AT25" s="395"/>
      <c r="AU25" s="395"/>
      <c r="AV25" s="395"/>
      <c r="AW25" s="395"/>
      <c r="AX25" s="395"/>
      <c r="AY25" s="395"/>
      <c r="AZ25" s="395"/>
      <c r="BA25" s="395"/>
      <c r="BB25" s="395"/>
      <c r="BC25" s="395"/>
      <c r="BD25" s="395"/>
      <c r="BE25" s="395"/>
      <c r="BF25" s="395"/>
      <c r="BG25" s="395"/>
      <c r="BH25" s="395"/>
      <c r="BI25" s="395"/>
      <c r="BJ25" s="395"/>
      <c r="BK25" s="395"/>
      <c r="BL25" s="395"/>
      <c r="BM25" s="395"/>
      <c r="BN25" s="395"/>
      <c r="BO25" s="395"/>
      <c r="BP25" s="395"/>
      <c r="BQ25" s="395"/>
      <c r="BR25" s="395"/>
      <c r="BS25" s="395"/>
      <c r="BT25" s="395"/>
      <c r="BU25" s="395"/>
      <c r="BV25" s="395"/>
      <c r="BW25" s="395"/>
      <c r="BX25" s="395"/>
      <c r="BY25" s="395"/>
      <c r="BZ25" s="395"/>
      <c r="CA25" s="395"/>
      <c r="CB25" s="395"/>
      <c r="CC25" s="395"/>
      <c r="CD25" s="395"/>
      <c r="CE25" s="395"/>
      <c r="CF25" s="395"/>
      <c r="CG25" s="395"/>
      <c r="CH25" s="395"/>
      <c r="CI25" s="395"/>
      <c r="CJ25" s="395"/>
      <c r="CK25" s="395"/>
      <c r="CL25" s="395"/>
      <c r="CM25" s="395"/>
      <c r="CN25" s="395"/>
      <c r="CO25" s="395"/>
      <c r="CP25" s="395"/>
      <c r="CQ25" s="395"/>
      <c r="CR25" s="395"/>
      <c r="CS25" s="395"/>
      <c r="CT25" s="395"/>
      <c r="CU25" s="395"/>
      <c r="CV25" s="395"/>
      <c r="CW25" s="395"/>
      <c r="CX25" s="395"/>
      <c r="CY25" s="395"/>
      <c r="CZ25" s="395"/>
      <c r="DA25" s="395"/>
      <c r="DB25" s="395"/>
      <c r="DC25" s="395"/>
      <c r="DD25" s="395"/>
      <c r="DE25" s="395"/>
      <c r="DF25" s="395"/>
      <c r="DG25" s="395"/>
      <c r="DH25" s="395"/>
      <c r="DI25" s="395"/>
      <c r="DJ25" s="395"/>
      <c r="DK25" s="395"/>
      <c r="DL25" s="395"/>
      <c r="DM25" s="395"/>
      <c r="DN25" s="395"/>
      <c r="DO25" s="395"/>
      <c r="DP25" s="395"/>
      <c r="DQ25" s="395"/>
      <c r="DR25" s="395"/>
      <c r="DS25" s="395"/>
      <c r="DT25" s="395"/>
      <c r="DU25" s="395"/>
      <c r="DV25" s="395"/>
      <c r="DW25" s="395"/>
      <c r="DX25" s="395"/>
      <c r="DY25" s="395"/>
      <c r="DZ25" s="395"/>
      <c r="EA25" s="395"/>
      <c r="EB25" s="395"/>
      <c r="EC25" s="395"/>
      <c r="ED25" s="395"/>
      <c r="EE25" s="395"/>
      <c r="EF25" s="395"/>
      <c r="EG25" s="395"/>
      <c r="EH25" s="395"/>
      <c r="EI25" s="395"/>
      <c r="EJ25" s="395"/>
      <c r="EK25" s="395"/>
      <c r="EL25" s="395"/>
      <c r="EM25" s="395"/>
      <c r="EN25" s="395"/>
      <c r="EO25" s="395"/>
      <c r="EP25" s="395"/>
      <c r="EQ25" s="395"/>
      <c r="ER25" s="395"/>
      <c r="ES25" s="395"/>
      <c r="ET25" s="395"/>
      <c r="EU25" s="395"/>
      <c r="EV25" s="395"/>
      <c r="EW25" s="395"/>
      <c r="EX25" s="395"/>
      <c r="EY25" s="395"/>
      <c r="EZ25" s="395"/>
      <c r="FA25" s="395"/>
      <c r="FB25" s="395"/>
      <c r="FC25" s="395"/>
      <c r="FD25" s="395"/>
      <c r="FE25" s="395"/>
      <c r="FF25" s="395"/>
      <c r="FG25" s="395"/>
      <c r="FH25" s="395"/>
      <c r="FI25" s="395"/>
      <c r="FJ25" s="395"/>
      <c r="FK25" s="395"/>
      <c r="FL25" s="395"/>
      <c r="FM25" s="395"/>
      <c r="FN25" s="395"/>
      <c r="FO25" s="395"/>
      <c r="FP25" s="395"/>
      <c r="FQ25" s="395"/>
      <c r="FR25" s="395"/>
      <c r="FS25" s="395"/>
      <c r="FT25" s="395"/>
      <c r="FU25" s="395"/>
      <c r="FV25" s="395"/>
      <c r="FW25" s="395"/>
      <c r="FX25" s="395"/>
      <c r="FY25" s="395"/>
      <c r="FZ25" s="395"/>
      <c r="GA25" s="395"/>
      <c r="GB25" s="395"/>
      <c r="GC25" s="395"/>
      <c r="GD25" s="395"/>
      <c r="GE25" s="395"/>
      <c r="GF25" s="395"/>
      <c r="GG25" s="395"/>
      <c r="GH25" s="395"/>
      <c r="GI25" s="395"/>
      <c r="GJ25" s="395"/>
      <c r="GK25" s="395"/>
      <c r="GL25" s="395"/>
      <c r="GM25" s="395"/>
      <c r="GN25" s="395"/>
      <c r="GO25" s="395"/>
      <c r="GP25" s="395"/>
      <c r="GQ25" s="395"/>
      <c r="GR25" s="395"/>
      <c r="GS25" s="395"/>
      <c r="GT25" s="395"/>
      <c r="GU25" s="395"/>
      <c r="GV25" s="395"/>
      <c r="GW25" s="395"/>
      <c r="GX25" s="395"/>
      <c r="GY25" s="395"/>
      <c r="GZ25" s="395"/>
      <c r="HA25" s="395"/>
      <c r="HB25" s="395"/>
      <c r="HC25" s="395"/>
      <c r="HD25" s="395"/>
      <c r="HE25" s="395"/>
      <c r="HF25" s="395"/>
      <c r="HG25" s="395"/>
      <c r="HH25" s="395"/>
      <c r="HI25" s="395"/>
      <c r="HJ25" s="395"/>
      <c r="HK25" s="395"/>
      <c r="HL25" s="395"/>
      <c r="HM25" s="395"/>
      <c r="HN25" s="395"/>
      <c r="HO25" s="395"/>
      <c r="HP25" s="395"/>
      <c r="HQ25" s="395"/>
      <c r="HR25" s="395"/>
      <c r="HS25" s="395"/>
      <c r="HT25" s="395"/>
      <c r="HU25" s="395"/>
      <c r="HV25" s="395"/>
      <c r="HW25" s="395"/>
      <c r="HX25" s="395"/>
      <c r="HY25" s="395"/>
      <c r="HZ25" s="395"/>
      <c r="IA25" s="395"/>
      <c r="IB25" s="395"/>
      <c r="IC25" s="395"/>
      <c r="ID25" s="395"/>
      <c r="IE25" s="395"/>
      <c r="IF25" s="395"/>
      <c r="IG25" s="395"/>
      <c r="IH25" s="395"/>
      <c r="II25" s="395"/>
      <c r="IJ25" s="395"/>
      <c r="IK25" s="395"/>
      <c r="IL25" s="395"/>
      <c r="IM25" s="395"/>
      <c r="IN25" s="395"/>
      <c r="IO25" s="395"/>
      <c r="IP25" s="395"/>
      <c r="IQ25" s="395"/>
      <c r="IR25" s="395"/>
      <c r="IS25" s="395"/>
      <c r="IT25" s="395"/>
      <c r="IU25" s="395"/>
      <c r="IV25" s="395"/>
    </row>
    <row r="26" spans="1:256" s="456" customFormat="1" ht="25.5" customHeight="1">
      <c r="A26" s="457">
        <v>15</v>
      </c>
      <c r="B26" s="451" t="s">
        <v>112</v>
      </c>
      <c r="C26" s="452" t="s">
        <v>660</v>
      </c>
      <c r="D26" s="453" t="s">
        <v>106</v>
      </c>
      <c r="E26" s="454" t="s">
        <v>113</v>
      </c>
      <c r="F26" s="395"/>
      <c r="G26" s="395"/>
      <c r="H26" s="395"/>
      <c r="I26" s="395"/>
      <c r="J26" s="395"/>
      <c r="K26" s="395"/>
      <c r="L26" s="395"/>
      <c r="M26" s="395"/>
      <c r="N26" s="395"/>
      <c r="O26" s="395"/>
      <c r="P26" s="395"/>
      <c r="Q26" s="395"/>
      <c r="R26" s="395"/>
      <c r="S26" s="395"/>
      <c r="T26" s="395"/>
      <c r="U26" s="395"/>
      <c r="V26" s="395"/>
      <c r="W26" s="395"/>
      <c r="X26" s="395"/>
      <c r="Y26" s="395"/>
      <c r="Z26" s="395"/>
      <c r="AA26" s="395"/>
      <c r="AB26" s="395"/>
      <c r="AC26" s="395"/>
      <c r="AD26" s="395"/>
      <c r="AE26" s="395"/>
      <c r="AF26" s="395"/>
      <c r="AG26" s="395"/>
      <c r="AH26" s="395"/>
      <c r="AI26" s="395"/>
      <c r="AJ26" s="395"/>
      <c r="AK26" s="395"/>
      <c r="AL26" s="395"/>
      <c r="AM26" s="395"/>
      <c r="AN26" s="395"/>
      <c r="AO26" s="395"/>
      <c r="AP26" s="395"/>
      <c r="AQ26" s="395"/>
      <c r="AR26" s="395"/>
      <c r="AS26" s="395"/>
      <c r="AT26" s="395"/>
      <c r="AU26" s="395"/>
      <c r="AV26" s="395"/>
      <c r="AW26" s="395"/>
      <c r="AX26" s="395"/>
      <c r="AY26" s="395"/>
      <c r="AZ26" s="395"/>
      <c r="BA26" s="395"/>
      <c r="BB26" s="395"/>
      <c r="BC26" s="395"/>
      <c r="BD26" s="395"/>
      <c r="BE26" s="395"/>
      <c r="BF26" s="395"/>
      <c r="BG26" s="395"/>
      <c r="BH26" s="395"/>
      <c r="BI26" s="395"/>
      <c r="BJ26" s="395"/>
      <c r="BK26" s="395"/>
      <c r="BL26" s="395"/>
      <c r="BM26" s="395"/>
      <c r="BN26" s="395"/>
      <c r="BO26" s="395"/>
      <c r="BP26" s="395"/>
      <c r="BQ26" s="395"/>
      <c r="BR26" s="395"/>
      <c r="BS26" s="395"/>
      <c r="BT26" s="395"/>
      <c r="BU26" s="395"/>
      <c r="BV26" s="395"/>
      <c r="BW26" s="395"/>
      <c r="BX26" s="395"/>
      <c r="BY26" s="395"/>
      <c r="BZ26" s="395"/>
      <c r="CA26" s="395"/>
      <c r="CB26" s="395"/>
      <c r="CC26" s="395"/>
      <c r="CD26" s="395"/>
      <c r="CE26" s="395"/>
      <c r="CF26" s="395"/>
      <c r="CG26" s="395"/>
      <c r="CH26" s="395"/>
      <c r="CI26" s="395"/>
      <c r="CJ26" s="395"/>
      <c r="CK26" s="395"/>
      <c r="CL26" s="395"/>
      <c r="CM26" s="395"/>
      <c r="CN26" s="395"/>
      <c r="CO26" s="395"/>
      <c r="CP26" s="395"/>
      <c r="CQ26" s="395"/>
      <c r="CR26" s="395"/>
      <c r="CS26" s="395"/>
      <c r="CT26" s="395"/>
      <c r="CU26" s="395"/>
      <c r="CV26" s="395"/>
      <c r="CW26" s="395"/>
      <c r="CX26" s="395"/>
      <c r="CY26" s="395"/>
      <c r="CZ26" s="395"/>
      <c r="DA26" s="395"/>
      <c r="DB26" s="395"/>
      <c r="DC26" s="395"/>
      <c r="DD26" s="395"/>
      <c r="DE26" s="395"/>
      <c r="DF26" s="395"/>
      <c r="DG26" s="395"/>
      <c r="DH26" s="395"/>
      <c r="DI26" s="395"/>
      <c r="DJ26" s="395"/>
      <c r="DK26" s="395"/>
      <c r="DL26" s="395"/>
      <c r="DM26" s="395"/>
      <c r="DN26" s="395"/>
      <c r="DO26" s="395"/>
      <c r="DP26" s="395"/>
      <c r="DQ26" s="395"/>
      <c r="DR26" s="395"/>
      <c r="DS26" s="395"/>
      <c r="DT26" s="395"/>
      <c r="DU26" s="395"/>
      <c r="DV26" s="395"/>
      <c r="DW26" s="395"/>
      <c r="DX26" s="395"/>
      <c r="DY26" s="395"/>
      <c r="DZ26" s="395"/>
      <c r="EA26" s="395"/>
      <c r="EB26" s="395"/>
      <c r="EC26" s="395"/>
      <c r="ED26" s="395"/>
      <c r="EE26" s="395"/>
      <c r="EF26" s="395"/>
      <c r="EG26" s="395"/>
      <c r="EH26" s="395"/>
      <c r="EI26" s="395"/>
      <c r="EJ26" s="395"/>
      <c r="EK26" s="395"/>
      <c r="EL26" s="395"/>
      <c r="EM26" s="395"/>
      <c r="EN26" s="395"/>
      <c r="EO26" s="395"/>
      <c r="EP26" s="395"/>
      <c r="EQ26" s="395"/>
      <c r="ER26" s="395"/>
      <c r="ES26" s="395"/>
      <c r="ET26" s="395"/>
      <c r="EU26" s="395"/>
      <c r="EV26" s="395"/>
      <c r="EW26" s="395"/>
      <c r="EX26" s="395"/>
      <c r="EY26" s="395"/>
      <c r="EZ26" s="395"/>
      <c r="FA26" s="395"/>
      <c r="FB26" s="395"/>
      <c r="FC26" s="395"/>
      <c r="FD26" s="395"/>
      <c r="FE26" s="395"/>
      <c r="FF26" s="395"/>
      <c r="FG26" s="395"/>
      <c r="FH26" s="395"/>
      <c r="FI26" s="395"/>
      <c r="FJ26" s="395"/>
      <c r="FK26" s="395"/>
      <c r="FL26" s="395"/>
      <c r="FM26" s="395"/>
      <c r="FN26" s="395"/>
      <c r="FO26" s="395"/>
      <c r="FP26" s="395"/>
      <c r="FQ26" s="395"/>
      <c r="FR26" s="395"/>
      <c r="FS26" s="395"/>
      <c r="FT26" s="395"/>
      <c r="FU26" s="395"/>
      <c r="FV26" s="395"/>
      <c r="FW26" s="395"/>
      <c r="FX26" s="395"/>
      <c r="FY26" s="395"/>
      <c r="FZ26" s="395"/>
      <c r="GA26" s="395"/>
      <c r="GB26" s="395"/>
      <c r="GC26" s="395"/>
      <c r="GD26" s="395"/>
      <c r="GE26" s="395"/>
      <c r="GF26" s="395"/>
      <c r="GG26" s="395"/>
      <c r="GH26" s="395"/>
      <c r="GI26" s="395"/>
      <c r="GJ26" s="395"/>
      <c r="GK26" s="395"/>
      <c r="GL26" s="395"/>
      <c r="GM26" s="395"/>
      <c r="GN26" s="395"/>
      <c r="GO26" s="395"/>
      <c r="GP26" s="395"/>
      <c r="GQ26" s="395"/>
      <c r="GR26" s="395"/>
      <c r="GS26" s="395"/>
      <c r="GT26" s="395"/>
      <c r="GU26" s="395"/>
      <c r="GV26" s="395"/>
      <c r="GW26" s="395"/>
      <c r="GX26" s="395"/>
      <c r="GY26" s="395"/>
      <c r="GZ26" s="395"/>
      <c r="HA26" s="395"/>
      <c r="HB26" s="395"/>
      <c r="HC26" s="395"/>
      <c r="HD26" s="395"/>
      <c r="HE26" s="395"/>
      <c r="HF26" s="395"/>
      <c r="HG26" s="395"/>
      <c r="HH26" s="395"/>
      <c r="HI26" s="395"/>
      <c r="HJ26" s="395"/>
      <c r="HK26" s="395"/>
      <c r="HL26" s="395"/>
      <c r="HM26" s="395"/>
      <c r="HN26" s="395"/>
      <c r="HO26" s="395"/>
      <c r="HP26" s="395"/>
      <c r="HQ26" s="395"/>
      <c r="HR26" s="395"/>
      <c r="HS26" s="395"/>
      <c r="HT26" s="395"/>
      <c r="HU26" s="395"/>
      <c r="HV26" s="395"/>
      <c r="HW26" s="395"/>
      <c r="HX26" s="395"/>
      <c r="HY26" s="395"/>
      <c r="HZ26" s="395"/>
      <c r="IA26" s="395"/>
      <c r="IB26" s="395"/>
      <c r="IC26" s="395"/>
      <c r="ID26" s="395"/>
      <c r="IE26" s="395"/>
      <c r="IF26" s="395"/>
      <c r="IG26" s="395"/>
      <c r="IH26" s="395"/>
      <c r="II26" s="395"/>
      <c r="IJ26" s="395"/>
      <c r="IK26" s="395"/>
      <c r="IL26" s="395"/>
      <c r="IM26" s="395"/>
      <c r="IN26" s="395"/>
      <c r="IO26" s="395"/>
      <c r="IP26" s="395"/>
      <c r="IQ26" s="395"/>
      <c r="IR26" s="395"/>
      <c r="IS26" s="395"/>
      <c r="IT26" s="395"/>
      <c r="IU26" s="395"/>
      <c r="IV26" s="395"/>
    </row>
    <row r="27" spans="1:256" s="456" customFormat="1" ht="25.5" customHeight="1">
      <c r="A27" s="457">
        <v>16</v>
      </c>
      <c r="B27" s="451" t="s">
        <v>116</v>
      </c>
      <c r="C27" s="452" t="s">
        <v>660</v>
      </c>
      <c r="D27" s="453" t="s">
        <v>106</v>
      </c>
      <c r="E27" s="454" t="s">
        <v>117</v>
      </c>
      <c r="F27" s="395"/>
      <c r="G27" s="395"/>
      <c r="H27" s="395"/>
      <c r="I27" s="395"/>
      <c r="J27" s="395"/>
      <c r="K27" s="395"/>
      <c r="L27" s="395"/>
      <c r="M27" s="395"/>
      <c r="N27" s="395"/>
      <c r="O27" s="395"/>
      <c r="P27" s="395"/>
      <c r="Q27" s="395"/>
      <c r="R27" s="395"/>
      <c r="S27" s="395"/>
      <c r="T27" s="395"/>
      <c r="U27" s="395"/>
      <c r="V27" s="395"/>
      <c r="W27" s="395"/>
      <c r="X27" s="395"/>
      <c r="Y27" s="395"/>
      <c r="Z27" s="395"/>
      <c r="AA27" s="395"/>
      <c r="AB27" s="395"/>
      <c r="AC27" s="395"/>
      <c r="AD27" s="395"/>
      <c r="AE27" s="395"/>
      <c r="AF27" s="395"/>
      <c r="AG27" s="395"/>
      <c r="AH27" s="395"/>
      <c r="AI27" s="395"/>
      <c r="AJ27" s="395"/>
      <c r="AK27" s="395"/>
      <c r="AL27" s="395"/>
      <c r="AM27" s="395"/>
      <c r="AN27" s="395"/>
      <c r="AO27" s="395"/>
      <c r="AP27" s="395"/>
      <c r="AQ27" s="395"/>
      <c r="AR27" s="395"/>
      <c r="AS27" s="395"/>
      <c r="AT27" s="395"/>
      <c r="AU27" s="395"/>
      <c r="AV27" s="395"/>
      <c r="AW27" s="395"/>
      <c r="AX27" s="395"/>
      <c r="AY27" s="395"/>
      <c r="AZ27" s="395"/>
      <c r="BA27" s="395"/>
      <c r="BB27" s="395"/>
      <c r="BC27" s="395"/>
      <c r="BD27" s="395"/>
      <c r="BE27" s="395"/>
      <c r="BF27" s="395"/>
      <c r="BG27" s="395"/>
      <c r="BH27" s="395"/>
      <c r="BI27" s="395"/>
      <c r="BJ27" s="395"/>
      <c r="BK27" s="395"/>
      <c r="BL27" s="395"/>
      <c r="BM27" s="395"/>
      <c r="BN27" s="395"/>
      <c r="BO27" s="395"/>
      <c r="BP27" s="395"/>
      <c r="BQ27" s="395"/>
      <c r="BR27" s="395"/>
      <c r="BS27" s="395"/>
      <c r="BT27" s="395"/>
      <c r="BU27" s="395"/>
      <c r="BV27" s="395"/>
      <c r="BW27" s="395"/>
      <c r="BX27" s="395"/>
      <c r="BY27" s="395"/>
      <c r="BZ27" s="395"/>
      <c r="CA27" s="395"/>
      <c r="CB27" s="395"/>
      <c r="CC27" s="395"/>
      <c r="CD27" s="395"/>
      <c r="CE27" s="395"/>
      <c r="CF27" s="395"/>
      <c r="CG27" s="395"/>
      <c r="CH27" s="395"/>
      <c r="CI27" s="395"/>
      <c r="CJ27" s="395"/>
      <c r="CK27" s="395"/>
      <c r="CL27" s="395"/>
      <c r="CM27" s="395"/>
      <c r="CN27" s="395"/>
      <c r="CO27" s="395"/>
      <c r="CP27" s="395"/>
      <c r="CQ27" s="395"/>
      <c r="CR27" s="395"/>
      <c r="CS27" s="395"/>
      <c r="CT27" s="395"/>
      <c r="CU27" s="395"/>
      <c r="CV27" s="395"/>
      <c r="CW27" s="395"/>
      <c r="CX27" s="395"/>
      <c r="CY27" s="395"/>
      <c r="CZ27" s="395"/>
      <c r="DA27" s="395"/>
      <c r="DB27" s="395"/>
      <c r="DC27" s="395"/>
      <c r="DD27" s="395"/>
      <c r="DE27" s="395"/>
      <c r="DF27" s="395"/>
      <c r="DG27" s="395"/>
      <c r="DH27" s="395"/>
      <c r="DI27" s="395"/>
      <c r="DJ27" s="395"/>
      <c r="DK27" s="395"/>
      <c r="DL27" s="395"/>
      <c r="DM27" s="395"/>
      <c r="DN27" s="395"/>
      <c r="DO27" s="395"/>
      <c r="DP27" s="395"/>
      <c r="DQ27" s="395"/>
      <c r="DR27" s="395"/>
      <c r="DS27" s="395"/>
      <c r="DT27" s="395"/>
      <c r="DU27" s="395"/>
      <c r="DV27" s="395"/>
      <c r="DW27" s="395"/>
      <c r="DX27" s="395"/>
      <c r="DY27" s="395"/>
      <c r="DZ27" s="395"/>
      <c r="EA27" s="395"/>
      <c r="EB27" s="395"/>
      <c r="EC27" s="395"/>
      <c r="ED27" s="395"/>
      <c r="EE27" s="395"/>
      <c r="EF27" s="395"/>
      <c r="EG27" s="395"/>
      <c r="EH27" s="395"/>
      <c r="EI27" s="395"/>
      <c r="EJ27" s="395"/>
      <c r="EK27" s="395"/>
      <c r="EL27" s="395"/>
      <c r="EM27" s="395"/>
      <c r="EN27" s="395"/>
      <c r="EO27" s="395"/>
      <c r="EP27" s="395"/>
      <c r="EQ27" s="395"/>
      <c r="ER27" s="395"/>
      <c r="ES27" s="395"/>
      <c r="ET27" s="395"/>
      <c r="EU27" s="395"/>
      <c r="EV27" s="395"/>
      <c r="EW27" s="395"/>
      <c r="EX27" s="395"/>
      <c r="EY27" s="395"/>
      <c r="EZ27" s="395"/>
      <c r="FA27" s="395"/>
      <c r="FB27" s="395"/>
      <c r="FC27" s="395"/>
      <c r="FD27" s="395"/>
      <c r="FE27" s="395"/>
      <c r="FF27" s="395"/>
      <c r="FG27" s="395"/>
      <c r="FH27" s="395"/>
      <c r="FI27" s="395"/>
      <c r="FJ27" s="395"/>
      <c r="FK27" s="395"/>
      <c r="FL27" s="395"/>
      <c r="FM27" s="395"/>
      <c r="FN27" s="395"/>
      <c r="FO27" s="395"/>
      <c r="FP27" s="395"/>
      <c r="FQ27" s="395"/>
      <c r="FR27" s="395"/>
      <c r="FS27" s="395"/>
      <c r="FT27" s="395"/>
      <c r="FU27" s="395"/>
      <c r="FV27" s="395"/>
      <c r="FW27" s="395"/>
      <c r="FX27" s="395"/>
      <c r="FY27" s="395"/>
      <c r="FZ27" s="395"/>
      <c r="GA27" s="395"/>
      <c r="GB27" s="395"/>
      <c r="GC27" s="395"/>
      <c r="GD27" s="395"/>
      <c r="GE27" s="395"/>
      <c r="GF27" s="395"/>
      <c r="GG27" s="395"/>
      <c r="GH27" s="395"/>
      <c r="GI27" s="395"/>
      <c r="GJ27" s="395"/>
      <c r="GK27" s="395"/>
      <c r="GL27" s="395"/>
      <c r="GM27" s="395"/>
      <c r="GN27" s="395"/>
      <c r="GO27" s="395"/>
      <c r="GP27" s="395"/>
      <c r="GQ27" s="395"/>
      <c r="GR27" s="395"/>
      <c r="GS27" s="395"/>
      <c r="GT27" s="395"/>
      <c r="GU27" s="395"/>
      <c r="GV27" s="395"/>
      <c r="GW27" s="395"/>
      <c r="GX27" s="395"/>
      <c r="GY27" s="395"/>
      <c r="GZ27" s="395"/>
      <c r="HA27" s="395"/>
      <c r="HB27" s="395"/>
      <c r="HC27" s="395"/>
      <c r="HD27" s="395"/>
      <c r="HE27" s="395"/>
      <c r="HF27" s="395"/>
      <c r="HG27" s="395"/>
      <c r="HH27" s="395"/>
      <c r="HI27" s="395"/>
      <c r="HJ27" s="395"/>
      <c r="HK27" s="395"/>
      <c r="HL27" s="395"/>
      <c r="HM27" s="395"/>
      <c r="HN27" s="395"/>
      <c r="HO27" s="395"/>
      <c r="HP27" s="395"/>
      <c r="HQ27" s="395"/>
      <c r="HR27" s="395"/>
      <c r="HS27" s="395"/>
      <c r="HT27" s="395"/>
      <c r="HU27" s="395"/>
      <c r="HV27" s="395"/>
      <c r="HW27" s="395"/>
      <c r="HX27" s="395"/>
      <c r="HY27" s="395"/>
      <c r="HZ27" s="395"/>
      <c r="IA27" s="395"/>
      <c r="IB27" s="395"/>
      <c r="IC27" s="395"/>
      <c r="ID27" s="395"/>
      <c r="IE27" s="395"/>
      <c r="IF27" s="395"/>
      <c r="IG27" s="395"/>
      <c r="IH27" s="395"/>
      <c r="II27" s="395"/>
      <c r="IJ27" s="395"/>
      <c r="IK27" s="395"/>
      <c r="IL27" s="395"/>
      <c r="IM27" s="395"/>
      <c r="IN27" s="395"/>
      <c r="IO27" s="395"/>
      <c r="IP27" s="395"/>
      <c r="IQ27" s="395"/>
      <c r="IR27" s="395"/>
      <c r="IS27" s="395"/>
      <c r="IT27" s="395"/>
      <c r="IU27" s="395"/>
      <c r="IV27" s="395"/>
    </row>
    <row r="28" spans="1:256" s="456" customFormat="1" ht="25.5" customHeight="1">
      <c r="A28" s="457">
        <v>17</v>
      </c>
      <c r="B28" s="451" t="s">
        <v>118</v>
      </c>
      <c r="C28" s="452" t="s">
        <v>660</v>
      </c>
      <c r="D28" s="453" t="s">
        <v>106</v>
      </c>
      <c r="E28" s="454" t="s">
        <v>119</v>
      </c>
      <c r="F28" s="395"/>
      <c r="G28" s="395"/>
      <c r="H28" s="395"/>
      <c r="I28" s="395"/>
      <c r="J28" s="395"/>
      <c r="K28" s="395"/>
      <c r="L28" s="395"/>
      <c r="M28" s="395"/>
      <c r="N28" s="395"/>
      <c r="O28" s="395"/>
      <c r="P28" s="395"/>
      <c r="Q28" s="395"/>
      <c r="R28" s="395"/>
      <c r="S28" s="395"/>
      <c r="T28" s="395"/>
      <c r="U28" s="395"/>
      <c r="V28" s="395"/>
      <c r="W28" s="395"/>
      <c r="X28" s="395"/>
      <c r="Y28" s="395"/>
      <c r="Z28" s="395"/>
      <c r="AA28" s="395"/>
      <c r="AB28" s="395"/>
      <c r="AC28" s="395"/>
      <c r="AD28" s="395"/>
      <c r="AE28" s="395"/>
      <c r="AF28" s="395"/>
      <c r="AG28" s="395"/>
      <c r="AH28" s="395"/>
      <c r="AI28" s="395"/>
      <c r="AJ28" s="395"/>
      <c r="AK28" s="395"/>
      <c r="AL28" s="395"/>
      <c r="AM28" s="395"/>
      <c r="AN28" s="395"/>
      <c r="AO28" s="395"/>
      <c r="AP28" s="395"/>
      <c r="AQ28" s="395"/>
      <c r="AR28" s="395"/>
      <c r="AS28" s="395"/>
      <c r="AT28" s="395"/>
      <c r="AU28" s="395"/>
      <c r="AV28" s="395"/>
      <c r="AW28" s="395"/>
      <c r="AX28" s="395"/>
      <c r="AY28" s="395"/>
      <c r="AZ28" s="395"/>
      <c r="BA28" s="395"/>
      <c r="BB28" s="395"/>
      <c r="BC28" s="395"/>
      <c r="BD28" s="395"/>
      <c r="BE28" s="395"/>
      <c r="BF28" s="395"/>
      <c r="BG28" s="395"/>
      <c r="BH28" s="395"/>
      <c r="BI28" s="395"/>
      <c r="BJ28" s="395"/>
      <c r="BK28" s="395"/>
      <c r="BL28" s="395"/>
      <c r="BM28" s="395"/>
      <c r="BN28" s="395"/>
      <c r="BO28" s="395"/>
      <c r="BP28" s="395"/>
      <c r="BQ28" s="395"/>
      <c r="BR28" s="395"/>
      <c r="BS28" s="395"/>
      <c r="BT28" s="395"/>
      <c r="BU28" s="395"/>
      <c r="BV28" s="395"/>
      <c r="BW28" s="395"/>
      <c r="BX28" s="395"/>
      <c r="BY28" s="395"/>
      <c r="BZ28" s="395"/>
      <c r="CA28" s="395"/>
      <c r="CB28" s="395"/>
      <c r="CC28" s="395"/>
      <c r="CD28" s="395"/>
      <c r="CE28" s="395"/>
      <c r="CF28" s="395"/>
      <c r="CG28" s="395"/>
      <c r="CH28" s="395"/>
      <c r="CI28" s="395"/>
      <c r="CJ28" s="395"/>
      <c r="CK28" s="395"/>
      <c r="CL28" s="395"/>
      <c r="CM28" s="395"/>
      <c r="CN28" s="395"/>
      <c r="CO28" s="395"/>
      <c r="CP28" s="395"/>
      <c r="CQ28" s="395"/>
      <c r="CR28" s="395"/>
      <c r="CS28" s="395"/>
      <c r="CT28" s="395"/>
      <c r="CU28" s="395"/>
      <c r="CV28" s="395"/>
      <c r="CW28" s="395"/>
      <c r="CX28" s="395"/>
      <c r="CY28" s="395"/>
      <c r="CZ28" s="395"/>
      <c r="DA28" s="395"/>
      <c r="DB28" s="395"/>
      <c r="DC28" s="395"/>
      <c r="DD28" s="395"/>
      <c r="DE28" s="395"/>
      <c r="DF28" s="395"/>
      <c r="DG28" s="395"/>
      <c r="DH28" s="395"/>
      <c r="DI28" s="395"/>
      <c r="DJ28" s="395"/>
      <c r="DK28" s="395"/>
      <c r="DL28" s="395"/>
      <c r="DM28" s="395"/>
      <c r="DN28" s="395"/>
      <c r="DO28" s="395"/>
      <c r="DP28" s="395"/>
      <c r="DQ28" s="395"/>
      <c r="DR28" s="395"/>
      <c r="DS28" s="395"/>
      <c r="DT28" s="395"/>
      <c r="DU28" s="395"/>
      <c r="DV28" s="395"/>
      <c r="DW28" s="395"/>
      <c r="DX28" s="395"/>
      <c r="DY28" s="395"/>
      <c r="DZ28" s="395"/>
      <c r="EA28" s="395"/>
      <c r="EB28" s="395"/>
      <c r="EC28" s="395"/>
      <c r="ED28" s="395"/>
      <c r="EE28" s="395"/>
      <c r="EF28" s="395"/>
      <c r="EG28" s="395"/>
      <c r="EH28" s="395"/>
      <c r="EI28" s="395"/>
      <c r="EJ28" s="395"/>
      <c r="EK28" s="395"/>
      <c r="EL28" s="395"/>
      <c r="EM28" s="395"/>
      <c r="EN28" s="395"/>
      <c r="EO28" s="395"/>
      <c r="EP28" s="395"/>
      <c r="EQ28" s="395"/>
      <c r="ER28" s="395"/>
      <c r="ES28" s="395"/>
      <c r="ET28" s="395"/>
      <c r="EU28" s="395"/>
      <c r="EV28" s="395"/>
      <c r="EW28" s="395"/>
      <c r="EX28" s="395"/>
      <c r="EY28" s="395"/>
      <c r="EZ28" s="395"/>
      <c r="FA28" s="395"/>
      <c r="FB28" s="395"/>
      <c r="FC28" s="395"/>
      <c r="FD28" s="395"/>
      <c r="FE28" s="395"/>
      <c r="FF28" s="395"/>
      <c r="FG28" s="395"/>
      <c r="FH28" s="395"/>
      <c r="FI28" s="395"/>
      <c r="FJ28" s="395"/>
      <c r="FK28" s="395"/>
      <c r="FL28" s="395"/>
      <c r="FM28" s="395"/>
      <c r="FN28" s="395"/>
      <c r="FO28" s="395"/>
      <c r="FP28" s="395"/>
      <c r="FQ28" s="395"/>
      <c r="FR28" s="395"/>
      <c r="FS28" s="395"/>
      <c r="FT28" s="395"/>
      <c r="FU28" s="395"/>
      <c r="FV28" s="395"/>
      <c r="FW28" s="395"/>
      <c r="FX28" s="395"/>
      <c r="FY28" s="395"/>
      <c r="FZ28" s="395"/>
      <c r="GA28" s="395"/>
      <c r="GB28" s="395"/>
      <c r="GC28" s="395"/>
      <c r="GD28" s="395"/>
      <c r="GE28" s="395"/>
      <c r="GF28" s="395"/>
      <c r="GG28" s="395"/>
      <c r="GH28" s="395"/>
      <c r="GI28" s="395"/>
      <c r="GJ28" s="395"/>
      <c r="GK28" s="395"/>
      <c r="GL28" s="395"/>
      <c r="GM28" s="395"/>
      <c r="GN28" s="395"/>
      <c r="GO28" s="395"/>
      <c r="GP28" s="395"/>
      <c r="GQ28" s="395"/>
      <c r="GR28" s="395"/>
      <c r="GS28" s="395"/>
      <c r="GT28" s="395"/>
      <c r="GU28" s="395"/>
      <c r="GV28" s="395"/>
      <c r="GW28" s="395"/>
      <c r="GX28" s="395"/>
      <c r="GY28" s="395"/>
      <c r="GZ28" s="395"/>
      <c r="HA28" s="395"/>
      <c r="HB28" s="395"/>
      <c r="HC28" s="395"/>
      <c r="HD28" s="395"/>
      <c r="HE28" s="395"/>
      <c r="HF28" s="395"/>
      <c r="HG28" s="395"/>
      <c r="HH28" s="395"/>
      <c r="HI28" s="395"/>
      <c r="HJ28" s="395"/>
      <c r="HK28" s="395"/>
      <c r="HL28" s="395"/>
      <c r="HM28" s="395"/>
      <c r="HN28" s="395"/>
      <c r="HO28" s="395"/>
      <c r="HP28" s="395"/>
      <c r="HQ28" s="395"/>
      <c r="HR28" s="395"/>
      <c r="HS28" s="395"/>
      <c r="HT28" s="395"/>
      <c r="HU28" s="395"/>
      <c r="HV28" s="395"/>
      <c r="HW28" s="395"/>
      <c r="HX28" s="395"/>
      <c r="HY28" s="395"/>
      <c r="HZ28" s="395"/>
      <c r="IA28" s="395"/>
      <c r="IB28" s="395"/>
      <c r="IC28" s="395"/>
      <c r="ID28" s="395"/>
      <c r="IE28" s="395"/>
      <c r="IF28" s="395"/>
      <c r="IG28" s="395"/>
      <c r="IH28" s="395"/>
      <c r="II28" s="395"/>
      <c r="IJ28" s="395"/>
      <c r="IK28" s="395"/>
      <c r="IL28" s="395"/>
      <c r="IM28" s="395"/>
      <c r="IN28" s="395"/>
      <c r="IO28" s="395"/>
      <c r="IP28" s="395"/>
      <c r="IQ28" s="395"/>
      <c r="IR28" s="395"/>
      <c r="IS28" s="395"/>
      <c r="IT28" s="395"/>
      <c r="IU28" s="395"/>
      <c r="IV28" s="395"/>
    </row>
    <row r="29" spans="1:256" s="456" customFormat="1" ht="25.5" customHeight="1">
      <c r="A29" s="457">
        <v>18</v>
      </c>
      <c r="B29" s="451" t="s">
        <v>110</v>
      </c>
      <c r="C29" s="452" t="s">
        <v>674</v>
      </c>
      <c r="D29" s="453" t="s">
        <v>106</v>
      </c>
      <c r="E29" s="454" t="s">
        <v>111</v>
      </c>
      <c r="F29" s="395"/>
      <c r="G29" s="395"/>
      <c r="H29" s="395"/>
      <c r="I29" s="395"/>
      <c r="J29" s="395"/>
      <c r="K29" s="395"/>
      <c r="L29" s="395"/>
      <c r="M29" s="395"/>
      <c r="N29" s="395"/>
      <c r="O29" s="395"/>
      <c r="P29" s="395"/>
      <c r="Q29" s="395"/>
      <c r="R29" s="395"/>
      <c r="S29" s="395"/>
      <c r="T29" s="395"/>
      <c r="U29" s="395"/>
      <c r="V29" s="395"/>
      <c r="W29" s="395"/>
      <c r="X29" s="395"/>
      <c r="Y29" s="395"/>
      <c r="Z29" s="395"/>
      <c r="AA29" s="395"/>
      <c r="AB29" s="395"/>
      <c r="AC29" s="395"/>
      <c r="AD29" s="395"/>
      <c r="AE29" s="395"/>
      <c r="AF29" s="395"/>
      <c r="AG29" s="395"/>
      <c r="AH29" s="395"/>
      <c r="AI29" s="395"/>
      <c r="AJ29" s="395"/>
      <c r="AK29" s="395"/>
      <c r="AL29" s="395"/>
      <c r="AM29" s="395"/>
      <c r="AN29" s="395"/>
      <c r="AO29" s="395"/>
      <c r="AP29" s="395"/>
      <c r="AQ29" s="395"/>
      <c r="AR29" s="395"/>
      <c r="AS29" s="395"/>
      <c r="AT29" s="395"/>
      <c r="AU29" s="395"/>
      <c r="AV29" s="395"/>
      <c r="AW29" s="395"/>
      <c r="AX29" s="395"/>
      <c r="AY29" s="395"/>
      <c r="AZ29" s="395"/>
      <c r="BA29" s="395"/>
      <c r="BB29" s="395"/>
      <c r="BC29" s="395"/>
      <c r="BD29" s="395"/>
      <c r="BE29" s="395"/>
      <c r="BF29" s="395"/>
      <c r="BG29" s="395"/>
      <c r="BH29" s="395"/>
      <c r="BI29" s="395"/>
      <c r="BJ29" s="395"/>
      <c r="BK29" s="395"/>
      <c r="BL29" s="395"/>
      <c r="BM29" s="395"/>
      <c r="BN29" s="395"/>
      <c r="BO29" s="395"/>
      <c r="BP29" s="395"/>
      <c r="BQ29" s="395"/>
      <c r="BR29" s="395"/>
      <c r="BS29" s="395"/>
      <c r="BT29" s="395"/>
      <c r="BU29" s="395"/>
      <c r="BV29" s="395"/>
      <c r="BW29" s="395"/>
      <c r="BX29" s="395"/>
      <c r="BY29" s="395"/>
      <c r="BZ29" s="395"/>
      <c r="CA29" s="395"/>
      <c r="CB29" s="395"/>
      <c r="CC29" s="395"/>
      <c r="CD29" s="395"/>
      <c r="CE29" s="395"/>
      <c r="CF29" s="395"/>
      <c r="CG29" s="395"/>
      <c r="CH29" s="395"/>
      <c r="CI29" s="395"/>
      <c r="CJ29" s="395"/>
      <c r="CK29" s="395"/>
      <c r="CL29" s="395"/>
      <c r="CM29" s="395"/>
      <c r="CN29" s="395"/>
      <c r="CO29" s="395"/>
      <c r="CP29" s="395"/>
      <c r="CQ29" s="395"/>
      <c r="CR29" s="395"/>
      <c r="CS29" s="395"/>
      <c r="CT29" s="395"/>
      <c r="CU29" s="395"/>
      <c r="CV29" s="395"/>
      <c r="CW29" s="395"/>
      <c r="CX29" s="395"/>
      <c r="CY29" s="395"/>
      <c r="CZ29" s="395"/>
      <c r="DA29" s="395"/>
      <c r="DB29" s="395"/>
      <c r="DC29" s="395"/>
      <c r="DD29" s="395"/>
      <c r="DE29" s="395"/>
      <c r="DF29" s="395"/>
      <c r="DG29" s="395"/>
      <c r="DH29" s="395"/>
      <c r="DI29" s="395"/>
      <c r="DJ29" s="395"/>
      <c r="DK29" s="395"/>
      <c r="DL29" s="395"/>
      <c r="DM29" s="395"/>
      <c r="DN29" s="395"/>
      <c r="DO29" s="395"/>
      <c r="DP29" s="395"/>
      <c r="DQ29" s="395"/>
      <c r="DR29" s="395"/>
      <c r="DS29" s="395"/>
      <c r="DT29" s="395"/>
      <c r="DU29" s="395"/>
      <c r="DV29" s="395"/>
      <c r="DW29" s="395"/>
      <c r="DX29" s="395"/>
      <c r="DY29" s="395"/>
      <c r="DZ29" s="395"/>
      <c r="EA29" s="395"/>
      <c r="EB29" s="395"/>
      <c r="EC29" s="395"/>
      <c r="ED29" s="395"/>
      <c r="EE29" s="395"/>
      <c r="EF29" s="395"/>
      <c r="EG29" s="395"/>
      <c r="EH29" s="395"/>
      <c r="EI29" s="395"/>
      <c r="EJ29" s="395"/>
      <c r="EK29" s="395"/>
      <c r="EL29" s="395"/>
      <c r="EM29" s="395"/>
      <c r="EN29" s="395"/>
      <c r="EO29" s="395"/>
      <c r="EP29" s="395"/>
      <c r="EQ29" s="395"/>
      <c r="ER29" s="395"/>
      <c r="ES29" s="395"/>
      <c r="ET29" s="395"/>
      <c r="EU29" s="395"/>
      <c r="EV29" s="395"/>
      <c r="EW29" s="395"/>
      <c r="EX29" s="395"/>
      <c r="EY29" s="395"/>
      <c r="EZ29" s="395"/>
      <c r="FA29" s="395"/>
      <c r="FB29" s="395"/>
      <c r="FC29" s="395"/>
      <c r="FD29" s="395"/>
      <c r="FE29" s="395"/>
      <c r="FF29" s="395"/>
      <c r="FG29" s="395"/>
      <c r="FH29" s="395"/>
      <c r="FI29" s="395"/>
      <c r="FJ29" s="395"/>
      <c r="FK29" s="395"/>
      <c r="FL29" s="395"/>
      <c r="FM29" s="395"/>
      <c r="FN29" s="395"/>
      <c r="FO29" s="395"/>
      <c r="FP29" s="395"/>
      <c r="FQ29" s="395"/>
      <c r="FR29" s="395"/>
      <c r="FS29" s="395"/>
      <c r="FT29" s="395"/>
      <c r="FU29" s="395"/>
      <c r="FV29" s="395"/>
      <c r="FW29" s="395"/>
      <c r="FX29" s="395"/>
      <c r="FY29" s="395"/>
      <c r="FZ29" s="395"/>
      <c r="GA29" s="395"/>
      <c r="GB29" s="395"/>
      <c r="GC29" s="395"/>
      <c r="GD29" s="395"/>
      <c r="GE29" s="395"/>
      <c r="GF29" s="395"/>
      <c r="GG29" s="395"/>
      <c r="GH29" s="395"/>
      <c r="GI29" s="395"/>
      <c r="GJ29" s="395"/>
      <c r="GK29" s="395"/>
      <c r="GL29" s="395"/>
      <c r="GM29" s="395"/>
      <c r="GN29" s="395"/>
      <c r="GO29" s="395"/>
      <c r="GP29" s="395"/>
      <c r="GQ29" s="395"/>
      <c r="GR29" s="395"/>
      <c r="GS29" s="395"/>
      <c r="GT29" s="395"/>
      <c r="GU29" s="395"/>
      <c r="GV29" s="395"/>
      <c r="GW29" s="395"/>
      <c r="GX29" s="395"/>
      <c r="GY29" s="395"/>
      <c r="GZ29" s="395"/>
      <c r="HA29" s="395"/>
      <c r="HB29" s="395"/>
      <c r="HC29" s="395"/>
      <c r="HD29" s="395"/>
      <c r="HE29" s="395"/>
      <c r="HF29" s="395"/>
      <c r="HG29" s="395"/>
      <c r="HH29" s="395"/>
      <c r="HI29" s="395"/>
      <c r="HJ29" s="395"/>
      <c r="HK29" s="395"/>
      <c r="HL29" s="395"/>
      <c r="HM29" s="395"/>
      <c r="HN29" s="395"/>
      <c r="HO29" s="395"/>
      <c r="HP29" s="395"/>
      <c r="HQ29" s="395"/>
      <c r="HR29" s="395"/>
      <c r="HS29" s="395"/>
      <c r="HT29" s="395"/>
      <c r="HU29" s="395"/>
      <c r="HV29" s="395"/>
      <c r="HW29" s="395"/>
      <c r="HX29" s="395"/>
      <c r="HY29" s="395"/>
      <c r="HZ29" s="395"/>
      <c r="IA29" s="395"/>
      <c r="IB29" s="395"/>
      <c r="IC29" s="395"/>
      <c r="ID29" s="395"/>
      <c r="IE29" s="395"/>
      <c r="IF29" s="395"/>
      <c r="IG29" s="395"/>
      <c r="IH29" s="395"/>
      <c r="II29" s="395"/>
      <c r="IJ29" s="395"/>
      <c r="IK29" s="395"/>
      <c r="IL29" s="395"/>
      <c r="IM29" s="395"/>
      <c r="IN29" s="395"/>
      <c r="IO29" s="395"/>
      <c r="IP29" s="395"/>
      <c r="IQ29" s="395"/>
      <c r="IR29" s="395"/>
      <c r="IS29" s="395"/>
      <c r="IT29" s="395"/>
      <c r="IU29" s="395"/>
      <c r="IV29" s="395"/>
    </row>
    <row r="30" spans="1:256" s="456" customFormat="1" ht="25.5" customHeight="1">
      <c r="A30" s="457">
        <v>19</v>
      </c>
      <c r="B30" s="451" t="s">
        <v>668</v>
      </c>
      <c r="C30" s="452" t="s">
        <v>660</v>
      </c>
      <c r="D30" s="453" t="s">
        <v>106</v>
      </c>
      <c r="E30" s="454" t="s">
        <v>119</v>
      </c>
      <c r="F30" s="395"/>
      <c r="G30" s="395"/>
      <c r="H30" s="395"/>
      <c r="I30" s="395"/>
      <c r="J30" s="395"/>
      <c r="K30" s="395"/>
      <c r="L30" s="395"/>
      <c r="M30" s="395"/>
      <c r="N30" s="395"/>
      <c r="O30" s="395"/>
      <c r="P30" s="395"/>
      <c r="Q30" s="395"/>
      <c r="R30" s="395"/>
      <c r="S30" s="395"/>
      <c r="T30" s="395"/>
      <c r="U30" s="395"/>
      <c r="V30" s="395"/>
      <c r="W30" s="395"/>
      <c r="X30" s="395"/>
      <c r="Y30" s="395"/>
      <c r="Z30" s="395"/>
      <c r="AA30" s="395"/>
      <c r="AB30" s="395"/>
      <c r="AC30" s="395"/>
      <c r="AD30" s="395"/>
      <c r="AE30" s="395"/>
      <c r="AF30" s="395"/>
      <c r="AG30" s="395"/>
      <c r="AH30" s="395"/>
      <c r="AI30" s="395"/>
      <c r="AJ30" s="395"/>
      <c r="AK30" s="395"/>
      <c r="AL30" s="395"/>
      <c r="AM30" s="395"/>
      <c r="AN30" s="395"/>
      <c r="AO30" s="395"/>
      <c r="AP30" s="395"/>
      <c r="AQ30" s="395"/>
      <c r="AR30" s="395"/>
      <c r="AS30" s="395"/>
      <c r="AT30" s="395"/>
      <c r="AU30" s="395"/>
      <c r="AV30" s="395"/>
      <c r="AW30" s="395"/>
      <c r="AX30" s="395"/>
      <c r="AY30" s="395"/>
      <c r="AZ30" s="395"/>
      <c r="BA30" s="395"/>
      <c r="BB30" s="395"/>
      <c r="BC30" s="395"/>
      <c r="BD30" s="395"/>
      <c r="BE30" s="395"/>
      <c r="BF30" s="395"/>
      <c r="BG30" s="395"/>
      <c r="BH30" s="395"/>
      <c r="BI30" s="395"/>
      <c r="BJ30" s="395"/>
      <c r="BK30" s="395"/>
      <c r="BL30" s="395"/>
      <c r="BM30" s="395"/>
      <c r="BN30" s="395"/>
      <c r="BO30" s="395"/>
      <c r="BP30" s="395"/>
      <c r="BQ30" s="395"/>
      <c r="BR30" s="395"/>
      <c r="BS30" s="395"/>
      <c r="BT30" s="395"/>
      <c r="BU30" s="395"/>
      <c r="BV30" s="395"/>
      <c r="BW30" s="395"/>
      <c r="BX30" s="395"/>
      <c r="BY30" s="395"/>
      <c r="BZ30" s="395"/>
      <c r="CA30" s="395"/>
      <c r="CB30" s="395"/>
      <c r="CC30" s="395"/>
      <c r="CD30" s="395"/>
      <c r="CE30" s="395"/>
      <c r="CF30" s="395"/>
      <c r="CG30" s="395"/>
      <c r="CH30" s="395"/>
      <c r="CI30" s="395"/>
      <c r="CJ30" s="395"/>
      <c r="CK30" s="395"/>
      <c r="CL30" s="395"/>
      <c r="CM30" s="395"/>
      <c r="CN30" s="395"/>
      <c r="CO30" s="395"/>
      <c r="CP30" s="395"/>
      <c r="CQ30" s="395"/>
      <c r="CR30" s="395"/>
      <c r="CS30" s="395"/>
      <c r="CT30" s="395"/>
      <c r="CU30" s="395"/>
      <c r="CV30" s="395"/>
      <c r="CW30" s="395"/>
      <c r="CX30" s="395"/>
      <c r="CY30" s="395"/>
      <c r="CZ30" s="395"/>
      <c r="DA30" s="395"/>
      <c r="DB30" s="395"/>
      <c r="DC30" s="395"/>
      <c r="DD30" s="395"/>
      <c r="DE30" s="395"/>
      <c r="DF30" s="395"/>
      <c r="DG30" s="395"/>
      <c r="DH30" s="395"/>
      <c r="DI30" s="395"/>
      <c r="DJ30" s="395"/>
      <c r="DK30" s="395"/>
      <c r="DL30" s="395"/>
      <c r="DM30" s="395"/>
      <c r="DN30" s="395"/>
      <c r="DO30" s="395"/>
      <c r="DP30" s="395"/>
      <c r="DQ30" s="395"/>
      <c r="DR30" s="395"/>
      <c r="DS30" s="395"/>
      <c r="DT30" s="395"/>
      <c r="DU30" s="395"/>
      <c r="DV30" s="395"/>
      <c r="DW30" s="395"/>
      <c r="DX30" s="395"/>
      <c r="DY30" s="395"/>
      <c r="DZ30" s="395"/>
      <c r="EA30" s="395"/>
      <c r="EB30" s="395"/>
      <c r="EC30" s="395"/>
      <c r="ED30" s="395"/>
      <c r="EE30" s="395"/>
      <c r="EF30" s="395"/>
      <c r="EG30" s="395"/>
      <c r="EH30" s="395"/>
      <c r="EI30" s="395"/>
      <c r="EJ30" s="395"/>
      <c r="EK30" s="395"/>
      <c r="EL30" s="395"/>
      <c r="EM30" s="395"/>
      <c r="EN30" s="395"/>
      <c r="EO30" s="395"/>
      <c r="EP30" s="395"/>
      <c r="EQ30" s="395"/>
      <c r="ER30" s="395"/>
      <c r="ES30" s="395"/>
      <c r="ET30" s="395"/>
      <c r="EU30" s="395"/>
      <c r="EV30" s="395"/>
      <c r="EW30" s="395"/>
      <c r="EX30" s="395"/>
      <c r="EY30" s="395"/>
      <c r="EZ30" s="395"/>
      <c r="FA30" s="395"/>
      <c r="FB30" s="395"/>
      <c r="FC30" s="395"/>
      <c r="FD30" s="395"/>
      <c r="FE30" s="395"/>
      <c r="FF30" s="395"/>
      <c r="FG30" s="395"/>
      <c r="FH30" s="395"/>
      <c r="FI30" s="395"/>
      <c r="FJ30" s="395"/>
      <c r="FK30" s="395"/>
      <c r="FL30" s="395"/>
      <c r="FM30" s="395"/>
      <c r="FN30" s="395"/>
      <c r="FO30" s="395"/>
      <c r="FP30" s="395"/>
      <c r="FQ30" s="395"/>
      <c r="FR30" s="395"/>
      <c r="FS30" s="395"/>
      <c r="FT30" s="395"/>
      <c r="FU30" s="395"/>
      <c r="FV30" s="395"/>
      <c r="FW30" s="395"/>
      <c r="FX30" s="395"/>
      <c r="FY30" s="395"/>
      <c r="FZ30" s="395"/>
      <c r="GA30" s="395"/>
      <c r="GB30" s="395"/>
      <c r="GC30" s="395"/>
      <c r="GD30" s="395"/>
      <c r="GE30" s="395"/>
      <c r="GF30" s="395"/>
      <c r="GG30" s="395"/>
      <c r="GH30" s="395"/>
      <c r="GI30" s="395"/>
      <c r="GJ30" s="395"/>
      <c r="GK30" s="395"/>
      <c r="GL30" s="395"/>
      <c r="GM30" s="395"/>
      <c r="GN30" s="395"/>
      <c r="GO30" s="395"/>
      <c r="GP30" s="395"/>
      <c r="GQ30" s="395"/>
      <c r="GR30" s="395"/>
      <c r="GS30" s="395"/>
      <c r="GT30" s="395"/>
      <c r="GU30" s="395"/>
      <c r="GV30" s="395"/>
      <c r="GW30" s="395"/>
      <c r="GX30" s="395"/>
      <c r="GY30" s="395"/>
      <c r="GZ30" s="395"/>
      <c r="HA30" s="395"/>
      <c r="HB30" s="395"/>
      <c r="HC30" s="395"/>
      <c r="HD30" s="395"/>
      <c r="HE30" s="395"/>
      <c r="HF30" s="395"/>
      <c r="HG30" s="395"/>
      <c r="HH30" s="395"/>
      <c r="HI30" s="395"/>
      <c r="HJ30" s="395"/>
      <c r="HK30" s="395"/>
      <c r="HL30" s="395"/>
      <c r="HM30" s="395"/>
      <c r="HN30" s="395"/>
      <c r="HO30" s="395"/>
      <c r="HP30" s="395"/>
      <c r="HQ30" s="395"/>
      <c r="HR30" s="395"/>
      <c r="HS30" s="395"/>
      <c r="HT30" s="395"/>
      <c r="HU30" s="395"/>
      <c r="HV30" s="395"/>
      <c r="HW30" s="395"/>
      <c r="HX30" s="395"/>
      <c r="HY30" s="395"/>
      <c r="HZ30" s="395"/>
      <c r="IA30" s="395"/>
      <c r="IB30" s="395"/>
      <c r="IC30" s="395"/>
      <c r="ID30" s="395"/>
      <c r="IE30" s="395"/>
      <c r="IF30" s="395"/>
      <c r="IG30" s="395"/>
      <c r="IH30" s="395"/>
      <c r="II30" s="395"/>
      <c r="IJ30" s="395"/>
      <c r="IK30" s="395"/>
      <c r="IL30" s="395"/>
      <c r="IM30" s="395"/>
      <c r="IN30" s="395"/>
      <c r="IO30" s="395"/>
      <c r="IP30" s="395"/>
      <c r="IQ30" s="395"/>
      <c r="IR30" s="395"/>
      <c r="IS30" s="395"/>
      <c r="IT30" s="395"/>
      <c r="IU30" s="395"/>
      <c r="IV30" s="395"/>
    </row>
    <row r="31" spans="1:256" s="456" customFormat="1" ht="22.5" customHeight="1">
      <c r="A31" s="457">
        <v>20</v>
      </c>
      <c r="B31" s="451" t="s">
        <v>120</v>
      </c>
      <c r="C31" s="452" t="s">
        <v>660</v>
      </c>
      <c r="D31" s="453" t="s">
        <v>106</v>
      </c>
      <c r="E31" s="454" t="s">
        <v>121</v>
      </c>
      <c r="F31" s="395"/>
      <c r="G31" s="395"/>
      <c r="H31" s="395"/>
      <c r="I31" s="395"/>
      <c r="J31" s="395"/>
      <c r="K31" s="395"/>
      <c r="L31" s="395"/>
      <c r="M31" s="395"/>
      <c r="N31" s="395"/>
      <c r="O31" s="395"/>
      <c r="P31" s="395"/>
      <c r="Q31" s="395"/>
      <c r="R31" s="395"/>
      <c r="S31" s="395"/>
      <c r="T31" s="395"/>
      <c r="U31" s="395"/>
      <c r="V31" s="395"/>
      <c r="W31" s="395"/>
      <c r="X31" s="395"/>
      <c r="Y31" s="395"/>
      <c r="Z31" s="395"/>
      <c r="AA31" s="395"/>
      <c r="AB31" s="395"/>
      <c r="AC31" s="395"/>
      <c r="AD31" s="395"/>
      <c r="AE31" s="395"/>
      <c r="AF31" s="395"/>
      <c r="AG31" s="395"/>
      <c r="AH31" s="395"/>
      <c r="AI31" s="395"/>
      <c r="AJ31" s="395"/>
      <c r="AK31" s="395"/>
      <c r="AL31" s="395"/>
      <c r="AM31" s="395"/>
      <c r="AN31" s="395"/>
      <c r="AO31" s="395"/>
      <c r="AP31" s="395"/>
      <c r="AQ31" s="395"/>
      <c r="AR31" s="395"/>
      <c r="AS31" s="395"/>
      <c r="AT31" s="395"/>
      <c r="AU31" s="395"/>
      <c r="AV31" s="395"/>
      <c r="AW31" s="395"/>
      <c r="AX31" s="395"/>
      <c r="AY31" s="395"/>
      <c r="AZ31" s="395"/>
      <c r="BA31" s="395"/>
      <c r="BB31" s="395"/>
      <c r="BC31" s="395"/>
      <c r="BD31" s="395"/>
      <c r="BE31" s="395"/>
      <c r="BF31" s="395"/>
      <c r="BG31" s="395"/>
      <c r="BH31" s="395"/>
      <c r="BI31" s="395"/>
      <c r="BJ31" s="395"/>
      <c r="BK31" s="395"/>
      <c r="BL31" s="395"/>
      <c r="BM31" s="395"/>
      <c r="BN31" s="395"/>
      <c r="BO31" s="395"/>
      <c r="BP31" s="395"/>
      <c r="BQ31" s="395"/>
      <c r="BR31" s="395"/>
      <c r="BS31" s="395"/>
      <c r="BT31" s="395"/>
      <c r="BU31" s="395"/>
      <c r="BV31" s="395"/>
      <c r="BW31" s="395"/>
      <c r="BX31" s="395"/>
      <c r="BY31" s="395"/>
      <c r="BZ31" s="395"/>
      <c r="CA31" s="395"/>
      <c r="CB31" s="395"/>
      <c r="CC31" s="395"/>
      <c r="CD31" s="395"/>
      <c r="CE31" s="395"/>
      <c r="CF31" s="395"/>
      <c r="CG31" s="395"/>
      <c r="CH31" s="395"/>
      <c r="CI31" s="395"/>
      <c r="CJ31" s="395"/>
      <c r="CK31" s="395"/>
      <c r="CL31" s="395"/>
      <c r="CM31" s="395"/>
      <c r="CN31" s="395"/>
      <c r="CO31" s="395"/>
      <c r="CP31" s="395"/>
      <c r="CQ31" s="395"/>
      <c r="CR31" s="395"/>
      <c r="CS31" s="395"/>
      <c r="CT31" s="395"/>
      <c r="CU31" s="395"/>
      <c r="CV31" s="395"/>
      <c r="CW31" s="395"/>
      <c r="CX31" s="395"/>
      <c r="CY31" s="395"/>
      <c r="CZ31" s="395"/>
      <c r="DA31" s="395"/>
      <c r="DB31" s="395"/>
      <c r="DC31" s="395"/>
      <c r="DD31" s="395"/>
      <c r="DE31" s="395"/>
      <c r="DF31" s="395"/>
      <c r="DG31" s="395"/>
      <c r="DH31" s="395"/>
      <c r="DI31" s="395"/>
      <c r="DJ31" s="395"/>
      <c r="DK31" s="395"/>
      <c r="DL31" s="395"/>
      <c r="DM31" s="395"/>
      <c r="DN31" s="395"/>
      <c r="DO31" s="395"/>
      <c r="DP31" s="395"/>
      <c r="DQ31" s="395"/>
      <c r="DR31" s="395"/>
      <c r="DS31" s="395"/>
      <c r="DT31" s="395"/>
      <c r="DU31" s="395"/>
      <c r="DV31" s="395"/>
      <c r="DW31" s="395"/>
      <c r="DX31" s="395"/>
      <c r="DY31" s="395"/>
      <c r="DZ31" s="395"/>
      <c r="EA31" s="395"/>
      <c r="EB31" s="395"/>
      <c r="EC31" s="395"/>
      <c r="ED31" s="395"/>
      <c r="EE31" s="395"/>
      <c r="EF31" s="395"/>
      <c r="EG31" s="395"/>
      <c r="EH31" s="395"/>
      <c r="EI31" s="395"/>
      <c r="EJ31" s="395"/>
      <c r="EK31" s="395"/>
      <c r="EL31" s="395"/>
      <c r="EM31" s="395"/>
      <c r="EN31" s="395"/>
      <c r="EO31" s="395"/>
      <c r="EP31" s="395"/>
      <c r="EQ31" s="395"/>
      <c r="ER31" s="395"/>
      <c r="ES31" s="395"/>
      <c r="ET31" s="395"/>
      <c r="EU31" s="395"/>
      <c r="EV31" s="395"/>
      <c r="EW31" s="395"/>
      <c r="EX31" s="395"/>
      <c r="EY31" s="395"/>
      <c r="EZ31" s="395"/>
      <c r="FA31" s="395"/>
      <c r="FB31" s="395"/>
      <c r="FC31" s="395"/>
      <c r="FD31" s="395"/>
      <c r="FE31" s="395"/>
      <c r="FF31" s="395"/>
      <c r="FG31" s="395"/>
      <c r="FH31" s="395"/>
      <c r="FI31" s="395"/>
      <c r="FJ31" s="395"/>
      <c r="FK31" s="395"/>
      <c r="FL31" s="395"/>
      <c r="FM31" s="395"/>
      <c r="FN31" s="395"/>
      <c r="FO31" s="395"/>
      <c r="FP31" s="395"/>
      <c r="FQ31" s="395"/>
      <c r="FR31" s="395"/>
      <c r="FS31" s="395"/>
      <c r="FT31" s="395"/>
      <c r="FU31" s="395"/>
      <c r="FV31" s="395"/>
      <c r="FW31" s="395"/>
      <c r="FX31" s="395"/>
      <c r="FY31" s="395"/>
      <c r="FZ31" s="395"/>
      <c r="GA31" s="395"/>
      <c r="GB31" s="395"/>
      <c r="GC31" s="395"/>
      <c r="GD31" s="395"/>
      <c r="GE31" s="395"/>
      <c r="GF31" s="395"/>
      <c r="GG31" s="395"/>
      <c r="GH31" s="395"/>
      <c r="GI31" s="395"/>
      <c r="GJ31" s="395"/>
      <c r="GK31" s="395"/>
      <c r="GL31" s="395"/>
      <c r="GM31" s="395"/>
      <c r="GN31" s="395"/>
      <c r="GO31" s="395"/>
      <c r="GP31" s="395"/>
      <c r="GQ31" s="395"/>
      <c r="GR31" s="395"/>
      <c r="GS31" s="395"/>
      <c r="GT31" s="395"/>
      <c r="GU31" s="395"/>
      <c r="GV31" s="395"/>
      <c r="GW31" s="395"/>
      <c r="GX31" s="395"/>
      <c r="GY31" s="395"/>
      <c r="GZ31" s="395"/>
      <c r="HA31" s="395"/>
      <c r="HB31" s="395"/>
      <c r="HC31" s="395"/>
      <c r="HD31" s="395"/>
      <c r="HE31" s="395"/>
      <c r="HF31" s="395"/>
      <c r="HG31" s="395"/>
      <c r="HH31" s="395"/>
      <c r="HI31" s="395"/>
      <c r="HJ31" s="395"/>
      <c r="HK31" s="395"/>
      <c r="HL31" s="395"/>
      <c r="HM31" s="395"/>
      <c r="HN31" s="395"/>
      <c r="HO31" s="395"/>
      <c r="HP31" s="395"/>
      <c r="HQ31" s="395"/>
      <c r="HR31" s="395"/>
      <c r="HS31" s="395"/>
      <c r="HT31" s="395"/>
      <c r="HU31" s="395"/>
      <c r="HV31" s="395"/>
      <c r="HW31" s="395"/>
      <c r="HX31" s="395"/>
      <c r="HY31" s="395"/>
      <c r="HZ31" s="395"/>
      <c r="IA31" s="395"/>
      <c r="IB31" s="395"/>
      <c r="IC31" s="395"/>
      <c r="ID31" s="395"/>
      <c r="IE31" s="395"/>
      <c r="IF31" s="395"/>
      <c r="IG31" s="395"/>
      <c r="IH31" s="395"/>
      <c r="II31" s="395"/>
      <c r="IJ31" s="395"/>
      <c r="IK31" s="395"/>
      <c r="IL31" s="395"/>
      <c r="IM31" s="395"/>
      <c r="IN31" s="395"/>
      <c r="IO31" s="395"/>
      <c r="IP31" s="395"/>
      <c r="IQ31" s="395"/>
      <c r="IR31" s="395"/>
      <c r="IS31" s="395"/>
      <c r="IT31" s="395"/>
      <c r="IU31" s="395"/>
      <c r="IV31" s="395"/>
    </row>
    <row r="32" spans="1:256" s="456" customFormat="1" ht="22.5" customHeight="1">
      <c r="A32" s="457">
        <v>21</v>
      </c>
      <c r="B32" s="451" t="s">
        <v>669</v>
      </c>
      <c r="C32" s="452" t="s">
        <v>675</v>
      </c>
      <c r="D32" s="453" t="s">
        <v>106</v>
      </c>
      <c r="E32" s="454" t="s">
        <v>51</v>
      </c>
      <c r="F32" s="395"/>
      <c r="G32" s="395"/>
      <c r="H32" s="395"/>
      <c r="I32" s="395"/>
      <c r="J32" s="395"/>
      <c r="K32" s="395"/>
      <c r="L32" s="395"/>
      <c r="M32" s="395"/>
      <c r="N32" s="395"/>
      <c r="O32" s="395"/>
      <c r="P32" s="395"/>
      <c r="Q32" s="395"/>
      <c r="R32" s="395"/>
      <c r="S32" s="395"/>
      <c r="T32" s="395"/>
      <c r="U32" s="395"/>
      <c r="V32" s="395"/>
      <c r="W32" s="395"/>
      <c r="X32" s="395"/>
      <c r="Y32" s="395"/>
      <c r="Z32" s="395"/>
      <c r="AA32" s="395"/>
      <c r="AB32" s="395"/>
      <c r="AC32" s="395"/>
      <c r="AD32" s="395"/>
      <c r="AE32" s="395"/>
      <c r="AF32" s="395"/>
      <c r="AG32" s="395"/>
      <c r="AH32" s="395"/>
      <c r="AI32" s="395"/>
      <c r="AJ32" s="395"/>
      <c r="AK32" s="395"/>
      <c r="AL32" s="395"/>
      <c r="AM32" s="395"/>
      <c r="AN32" s="395"/>
      <c r="AO32" s="395"/>
      <c r="AP32" s="395"/>
      <c r="AQ32" s="395"/>
      <c r="AR32" s="395"/>
      <c r="AS32" s="395"/>
      <c r="AT32" s="395"/>
      <c r="AU32" s="395"/>
      <c r="AV32" s="395"/>
      <c r="AW32" s="395"/>
      <c r="AX32" s="395"/>
      <c r="AY32" s="395"/>
      <c r="AZ32" s="395"/>
      <c r="BA32" s="395"/>
      <c r="BB32" s="395"/>
      <c r="BC32" s="395"/>
      <c r="BD32" s="395"/>
      <c r="BE32" s="395"/>
      <c r="BF32" s="395"/>
      <c r="BG32" s="395"/>
      <c r="BH32" s="395"/>
      <c r="BI32" s="395"/>
      <c r="BJ32" s="395"/>
      <c r="BK32" s="395"/>
      <c r="BL32" s="395"/>
      <c r="BM32" s="395"/>
      <c r="BN32" s="395"/>
      <c r="BO32" s="395"/>
      <c r="BP32" s="395"/>
      <c r="BQ32" s="395"/>
      <c r="BR32" s="395"/>
      <c r="BS32" s="395"/>
      <c r="BT32" s="395"/>
      <c r="BU32" s="395"/>
      <c r="BV32" s="395"/>
      <c r="BW32" s="395"/>
      <c r="BX32" s="395"/>
      <c r="BY32" s="395"/>
      <c r="BZ32" s="395"/>
      <c r="CA32" s="395"/>
      <c r="CB32" s="395"/>
      <c r="CC32" s="395"/>
      <c r="CD32" s="395"/>
      <c r="CE32" s="395"/>
      <c r="CF32" s="395"/>
      <c r="CG32" s="395"/>
      <c r="CH32" s="395"/>
      <c r="CI32" s="395"/>
      <c r="CJ32" s="395"/>
      <c r="CK32" s="395"/>
      <c r="CL32" s="395"/>
      <c r="CM32" s="395"/>
      <c r="CN32" s="395"/>
      <c r="CO32" s="395"/>
      <c r="CP32" s="395"/>
      <c r="CQ32" s="395"/>
      <c r="CR32" s="395"/>
      <c r="CS32" s="395"/>
      <c r="CT32" s="395"/>
      <c r="CU32" s="395"/>
      <c r="CV32" s="395"/>
      <c r="CW32" s="395"/>
      <c r="CX32" s="395"/>
      <c r="CY32" s="395"/>
      <c r="CZ32" s="395"/>
      <c r="DA32" s="395"/>
      <c r="DB32" s="395"/>
      <c r="DC32" s="395"/>
      <c r="DD32" s="395"/>
      <c r="DE32" s="395"/>
      <c r="DF32" s="395"/>
      <c r="DG32" s="395"/>
      <c r="DH32" s="395"/>
      <c r="DI32" s="395"/>
      <c r="DJ32" s="395"/>
      <c r="DK32" s="395"/>
      <c r="DL32" s="395"/>
      <c r="DM32" s="395"/>
      <c r="DN32" s="395"/>
      <c r="DO32" s="395"/>
      <c r="DP32" s="395"/>
      <c r="DQ32" s="395"/>
      <c r="DR32" s="395"/>
      <c r="DS32" s="395"/>
      <c r="DT32" s="395"/>
      <c r="DU32" s="395"/>
      <c r="DV32" s="395"/>
      <c r="DW32" s="395"/>
      <c r="DX32" s="395"/>
      <c r="DY32" s="395"/>
      <c r="DZ32" s="395"/>
      <c r="EA32" s="395"/>
      <c r="EB32" s="395"/>
      <c r="EC32" s="395"/>
      <c r="ED32" s="395"/>
      <c r="EE32" s="395"/>
      <c r="EF32" s="395"/>
      <c r="EG32" s="395"/>
      <c r="EH32" s="395"/>
      <c r="EI32" s="395"/>
      <c r="EJ32" s="395"/>
      <c r="EK32" s="395"/>
      <c r="EL32" s="395"/>
      <c r="EM32" s="395"/>
      <c r="EN32" s="395"/>
      <c r="EO32" s="395"/>
      <c r="EP32" s="395"/>
      <c r="EQ32" s="395"/>
      <c r="ER32" s="395"/>
      <c r="ES32" s="395"/>
      <c r="ET32" s="395"/>
      <c r="EU32" s="395"/>
      <c r="EV32" s="395"/>
      <c r="EW32" s="395"/>
      <c r="EX32" s="395"/>
      <c r="EY32" s="395"/>
      <c r="EZ32" s="395"/>
      <c r="FA32" s="395"/>
      <c r="FB32" s="395"/>
      <c r="FC32" s="395"/>
      <c r="FD32" s="395"/>
      <c r="FE32" s="395"/>
      <c r="FF32" s="395"/>
      <c r="FG32" s="395"/>
      <c r="FH32" s="395"/>
      <c r="FI32" s="395"/>
      <c r="FJ32" s="395"/>
      <c r="FK32" s="395"/>
      <c r="FL32" s="395"/>
      <c r="FM32" s="395"/>
      <c r="FN32" s="395"/>
      <c r="FO32" s="395"/>
      <c r="FP32" s="395"/>
      <c r="FQ32" s="395"/>
      <c r="FR32" s="395"/>
      <c r="FS32" s="395"/>
      <c r="FT32" s="395"/>
      <c r="FU32" s="395"/>
      <c r="FV32" s="395"/>
      <c r="FW32" s="395"/>
      <c r="FX32" s="395"/>
      <c r="FY32" s="395"/>
      <c r="FZ32" s="395"/>
      <c r="GA32" s="395"/>
      <c r="GB32" s="395"/>
      <c r="GC32" s="395"/>
      <c r="GD32" s="395"/>
      <c r="GE32" s="395"/>
      <c r="GF32" s="395"/>
      <c r="GG32" s="395"/>
      <c r="GH32" s="395"/>
      <c r="GI32" s="395"/>
      <c r="GJ32" s="395"/>
      <c r="GK32" s="395"/>
      <c r="GL32" s="395"/>
      <c r="GM32" s="395"/>
      <c r="GN32" s="395"/>
      <c r="GO32" s="395"/>
      <c r="GP32" s="395"/>
      <c r="GQ32" s="395"/>
      <c r="GR32" s="395"/>
      <c r="GS32" s="395"/>
      <c r="GT32" s="395"/>
      <c r="GU32" s="395"/>
      <c r="GV32" s="395"/>
      <c r="GW32" s="395"/>
      <c r="GX32" s="395"/>
      <c r="GY32" s="395"/>
      <c r="GZ32" s="395"/>
      <c r="HA32" s="395"/>
      <c r="HB32" s="395"/>
      <c r="HC32" s="395"/>
      <c r="HD32" s="395"/>
      <c r="HE32" s="395"/>
      <c r="HF32" s="395"/>
      <c r="HG32" s="395"/>
      <c r="HH32" s="395"/>
      <c r="HI32" s="395"/>
      <c r="HJ32" s="395"/>
      <c r="HK32" s="395"/>
      <c r="HL32" s="395"/>
      <c r="HM32" s="395"/>
      <c r="HN32" s="395"/>
      <c r="HO32" s="395"/>
      <c r="HP32" s="395"/>
      <c r="HQ32" s="395"/>
      <c r="HR32" s="395"/>
      <c r="HS32" s="395"/>
      <c r="HT32" s="395"/>
      <c r="HU32" s="395"/>
      <c r="HV32" s="395"/>
      <c r="HW32" s="395"/>
      <c r="HX32" s="395"/>
      <c r="HY32" s="395"/>
      <c r="HZ32" s="395"/>
      <c r="IA32" s="395"/>
      <c r="IB32" s="395"/>
      <c r="IC32" s="395"/>
      <c r="ID32" s="395"/>
      <c r="IE32" s="395"/>
      <c r="IF32" s="395"/>
      <c r="IG32" s="395"/>
      <c r="IH32" s="395"/>
      <c r="II32" s="395"/>
      <c r="IJ32" s="395"/>
      <c r="IK32" s="395"/>
      <c r="IL32" s="395"/>
      <c r="IM32" s="395"/>
      <c r="IN32" s="395"/>
      <c r="IO32" s="395"/>
      <c r="IP32" s="395"/>
      <c r="IQ32" s="395"/>
      <c r="IR32" s="395"/>
      <c r="IS32" s="395"/>
      <c r="IT32" s="395"/>
      <c r="IU32" s="395"/>
      <c r="IV32" s="395"/>
    </row>
    <row r="33" spans="1:256" s="456" customFormat="1" ht="22.5" customHeight="1">
      <c r="A33" s="457">
        <v>22</v>
      </c>
      <c r="B33" s="451" t="s">
        <v>670</v>
      </c>
      <c r="C33" s="452" t="s">
        <v>660</v>
      </c>
      <c r="D33" s="453" t="s">
        <v>106</v>
      </c>
      <c r="E33" s="454" t="s">
        <v>671</v>
      </c>
      <c r="F33" s="395"/>
      <c r="G33" s="395"/>
      <c r="H33" s="395"/>
      <c r="I33" s="395"/>
      <c r="J33" s="395"/>
      <c r="K33" s="395"/>
      <c r="L33" s="395"/>
      <c r="M33" s="395"/>
      <c r="N33" s="395"/>
      <c r="O33" s="395"/>
      <c r="P33" s="395"/>
      <c r="Q33" s="395"/>
      <c r="R33" s="395"/>
      <c r="S33" s="395"/>
      <c r="T33" s="395"/>
      <c r="U33" s="395"/>
      <c r="V33" s="395"/>
      <c r="W33" s="395"/>
      <c r="X33" s="395"/>
      <c r="Y33" s="395"/>
      <c r="Z33" s="395"/>
      <c r="AA33" s="395"/>
      <c r="AB33" s="395"/>
      <c r="AC33" s="395"/>
      <c r="AD33" s="395"/>
      <c r="AE33" s="395"/>
      <c r="AF33" s="395"/>
      <c r="AG33" s="395"/>
      <c r="AH33" s="395"/>
      <c r="AI33" s="395"/>
      <c r="AJ33" s="395"/>
      <c r="AK33" s="395"/>
      <c r="AL33" s="395"/>
      <c r="AM33" s="395"/>
      <c r="AN33" s="395"/>
      <c r="AO33" s="395"/>
      <c r="AP33" s="395"/>
      <c r="AQ33" s="395"/>
      <c r="AR33" s="395"/>
      <c r="AS33" s="395"/>
      <c r="AT33" s="395"/>
      <c r="AU33" s="395"/>
      <c r="AV33" s="395"/>
      <c r="AW33" s="395"/>
      <c r="AX33" s="395"/>
      <c r="AY33" s="395"/>
      <c r="AZ33" s="395"/>
      <c r="BA33" s="395"/>
      <c r="BB33" s="395"/>
      <c r="BC33" s="395"/>
      <c r="BD33" s="395"/>
      <c r="BE33" s="395"/>
      <c r="BF33" s="395"/>
      <c r="BG33" s="395"/>
      <c r="BH33" s="395"/>
      <c r="BI33" s="395"/>
      <c r="BJ33" s="395"/>
      <c r="BK33" s="395"/>
      <c r="BL33" s="395"/>
      <c r="BM33" s="395"/>
      <c r="BN33" s="395"/>
      <c r="BO33" s="395"/>
      <c r="BP33" s="395"/>
      <c r="BQ33" s="395"/>
      <c r="BR33" s="395"/>
      <c r="BS33" s="395"/>
      <c r="BT33" s="395"/>
      <c r="BU33" s="395"/>
      <c r="BV33" s="395"/>
      <c r="BW33" s="395"/>
      <c r="BX33" s="395"/>
      <c r="BY33" s="395"/>
      <c r="BZ33" s="395"/>
      <c r="CA33" s="395"/>
      <c r="CB33" s="395"/>
      <c r="CC33" s="395"/>
      <c r="CD33" s="395"/>
      <c r="CE33" s="395"/>
      <c r="CF33" s="395"/>
      <c r="CG33" s="395"/>
      <c r="CH33" s="395"/>
      <c r="CI33" s="395"/>
      <c r="CJ33" s="395"/>
      <c r="CK33" s="395"/>
      <c r="CL33" s="395"/>
      <c r="CM33" s="395"/>
      <c r="CN33" s="395"/>
      <c r="CO33" s="395"/>
      <c r="CP33" s="395"/>
      <c r="CQ33" s="395"/>
      <c r="CR33" s="395"/>
      <c r="CS33" s="395"/>
      <c r="CT33" s="395"/>
      <c r="CU33" s="395"/>
      <c r="CV33" s="395"/>
      <c r="CW33" s="395"/>
      <c r="CX33" s="395"/>
      <c r="CY33" s="395"/>
      <c r="CZ33" s="395"/>
      <c r="DA33" s="395"/>
      <c r="DB33" s="395"/>
      <c r="DC33" s="395"/>
      <c r="DD33" s="395"/>
      <c r="DE33" s="395"/>
      <c r="DF33" s="395"/>
      <c r="DG33" s="395"/>
      <c r="DH33" s="395"/>
      <c r="DI33" s="395"/>
      <c r="DJ33" s="395"/>
      <c r="DK33" s="395"/>
      <c r="DL33" s="395"/>
      <c r="DM33" s="395"/>
      <c r="DN33" s="395"/>
      <c r="DO33" s="395"/>
      <c r="DP33" s="395"/>
      <c r="DQ33" s="395"/>
      <c r="DR33" s="395"/>
      <c r="DS33" s="395"/>
      <c r="DT33" s="395"/>
      <c r="DU33" s="395"/>
      <c r="DV33" s="395"/>
      <c r="DW33" s="395"/>
      <c r="DX33" s="395"/>
      <c r="DY33" s="395"/>
      <c r="DZ33" s="395"/>
      <c r="EA33" s="395"/>
      <c r="EB33" s="395"/>
      <c r="EC33" s="395"/>
      <c r="ED33" s="395"/>
      <c r="EE33" s="395"/>
      <c r="EF33" s="395"/>
      <c r="EG33" s="395"/>
      <c r="EH33" s="395"/>
      <c r="EI33" s="395"/>
      <c r="EJ33" s="395"/>
      <c r="EK33" s="395"/>
      <c r="EL33" s="395"/>
      <c r="EM33" s="395"/>
      <c r="EN33" s="395"/>
      <c r="EO33" s="395"/>
      <c r="EP33" s="395"/>
      <c r="EQ33" s="395"/>
      <c r="ER33" s="395"/>
      <c r="ES33" s="395"/>
      <c r="ET33" s="395"/>
      <c r="EU33" s="395"/>
      <c r="EV33" s="395"/>
      <c r="EW33" s="395"/>
      <c r="EX33" s="395"/>
      <c r="EY33" s="395"/>
      <c r="EZ33" s="395"/>
      <c r="FA33" s="395"/>
      <c r="FB33" s="395"/>
      <c r="FC33" s="395"/>
      <c r="FD33" s="395"/>
      <c r="FE33" s="395"/>
      <c r="FF33" s="395"/>
      <c r="FG33" s="395"/>
      <c r="FH33" s="395"/>
      <c r="FI33" s="395"/>
      <c r="FJ33" s="395"/>
      <c r="FK33" s="395"/>
      <c r="FL33" s="395"/>
      <c r="FM33" s="395"/>
      <c r="FN33" s="395"/>
      <c r="FO33" s="395"/>
      <c r="FP33" s="395"/>
      <c r="FQ33" s="395"/>
      <c r="FR33" s="395"/>
      <c r="FS33" s="395"/>
      <c r="FT33" s="395"/>
      <c r="FU33" s="395"/>
      <c r="FV33" s="395"/>
      <c r="FW33" s="395"/>
      <c r="FX33" s="395"/>
      <c r="FY33" s="395"/>
      <c r="FZ33" s="395"/>
      <c r="GA33" s="395"/>
      <c r="GB33" s="395"/>
      <c r="GC33" s="395"/>
      <c r="GD33" s="395"/>
      <c r="GE33" s="395"/>
      <c r="GF33" s="395"/>
      <c r="GG33" s="395"/>
      <c r="GH33" s="395"/>
      <c r="GI33" s="395"/>
      <c r="GJ33" s="395"/>
      <c r="GK33" s="395"/>
      <c r="GL33" s="395"/>
      <c r="GM33" s="395"/>
      <c r="GN33" s="395"/>
      <c r="GO33" s="395"/>
      <c r="GP33" s="395"/>
      <c r="GQ33" s="395"/>
      <c r="GR33" s="395"/>
      <c r="GS33" s="395"/>
      <c r="GT33" s="395"/>
      <c r="GU33" s="395"/>
      <c r="GV33" s="395"/>
      <c r="GW33" s="395"/>
      <c r="GX33" s="395"/>
      <c r="GY33" s="395"/>
      <c r="GZ33" s="395"/>
      <c r="HA33" s="395"/>
      <c r="HB33" s="395"/>
      <c r="HC33" s="395"/>
      <c r="HD33" s="395"/>
      <c r="HE33" s="395"/>
      <c r="HF33" s="395"/>
      <c r="HG33" s="395"/>
      <c r="HH33" s="395"/>
      <c r="HI33" s="395"/>
      <c r="HJ33" s="395"/>
      <c r="HK33" s="395"/>
      <c r="HL33" s="395"/>
      <c r="HM33" s="395"/>
      <c r="HN33" s="395"/>
      <c r="HO33" s="395"/>
      <c r="HP33" s="395"/>
      <c r="HQ33" s="395"/>
      <c r="HR33" s="395"/>
      <c r="HS33" s="395"/>
      <c r="HT33" s="395"/>
      <c r="HU33" s="395"/>
      <c r="HV33" s="395"/>
      <c r="HW33" s="395"/>
      <c r="HX33" s="395"/>
      <c r="HY33" s="395"/>
      <c r="HZ33" s="395"/>
      <c r="IA33" s="395"/>
      <c r="IB33" s="395"/>
      <c r="IC33" s="395"/>
      <c r="ID33" s="395"/>
      <c r="IE33" s="395"/>
      <c r="IF33" s="395"/>
      <c r="IG33" s="395"/>
      <c r="IH33" s="395"/>
      <c r="II33" s="395"/>
      <c r="IJ33" s="395"/>
      <c r="IK33" s="395"/>
      <c r="IL33" s="395"/>
      <c r="IM33" s="395"/>
      <c r="IN33" s="395"/>
      <c r="IO33" s="395"/>
      <c r="IP33" s="395"/>
      <c r="IQ33" s="395"/>
      <c r="IR33" s="395"/>
      <c r="IS33" s="395"/>
      <c r="IT33" s="395"/>
      <c r="IU33" s="395"/>
      <c r="IV33" s="395"/>
    </row>
    <row r="34" spans="1:256" s="456" customFormat="1" ht="25.5" customHeight="1">
      <c r="A34" s="457">
        <v>23</v>
      </c>
      <c r="B34" s="451" t="s">
        <v>124</v>
      </c>
      <c r="C34" s="452" t="s">
        <v>660</v>
      </c>
      <c r="D34" s="453" t="s">
        <v>106</v>
      </c>
      <c r="E34" s="454" t="s">
        <v>125</v>
      </c>
      <c r="F34" s="395"/>
      <c r="G34" s="395"/>
      <c r="H34" s="395"/>
      <c r="I34" s="395"/>
      <c r="J34" s="395"/>
      <c r="K34" s="395"/>
      <c r="L34" s="395"/>
      <c r="M34" s="395"/>
      <c r="N34" s="395"/>
      <c r="O34" s="395"/>
      <c r="P34" s="395"/>
      <c r="Q34" s="395"/>
      <c r="R34" s="395"/>
      <c r="S34" s="395"/>
      <c r="T34" s="395"/>
      <c r="U34" s="395"/>
      <c r="V34" s="395"/>
      <c r="W34" s="395"/>
      <c r="X34" s="395"/>
      <c r="Y34" s="395"/>
      <c r="Z34" s="395"/>
      <c r="AA34" s="395"/>
      <c r="AB34" s="395"/>
      <c r="AC34" s="395"/>
      <c r="AD34" s="395"/>
      <c r="AE34" s="395"/>
      <c r="AF34" s="395"/>
      <c r="AG34" s="395"/>
      <c r="AH34" s="395"/>
      <c r="AI34" s="395"/>
      <c r="AJ34" s="395"/>
      <c r="AK34" s="395"/>
      <c r="AL34" s="395"/>
      <c r="AM34" s="395"/>
      <c r="AN34" s="395"/>
      <c r="AO34" s="395"/>
      <c r="AP34" s="395"/>
      <c r="AQ34" s="395"/>
      <c r="AR34" s="395"/>
      <c r="AS34" s="395"/>
      <c r="AT34" s="395"/>
      <c r="AU34" s="395"/>
      <c r="AV34" s="395"/>
      <c r="AW34" s="395"/>
      <c r="AX34" s="395"/>
      <c r="AY34" s="395"/>
      <c r="AZ34" s="395"/>
      <c r="BA34" s="395"/>
      <c r="BB34" s="395"/>
      <c r="BC34" s="395"/>
      <c r="BD34" s="395"/>
      <c r="BE34" s="395"/>
      <c r="BF34" s="395"/>
      <c r="BG34" s="395"/>
      <c r="BH34" s="395"/>
      <c r="BI34" s="395"/>
      <c r="BJ34" s="395"/>
      <c r="BK34" s="395"/>
      <c r="BL34" s="395"/>
      <c r="BM34" s="395"/>
      <c r="BN34" s="395"/>
      <c r="BO34" s="395"/>
      <c r="BP34" s="395"/>
      <c r="BQ34" s="395"/>
      <c r="BR34" s="395"/>
      <c r="BS34" s="395"/>
      <c r="BT34" s="395"/>
      <c r="BU34" s="395"/>
      <c r="BV34" s="395"/>
      <c r="BW34" s="395"/>
      <c r="BX34" s="395"/>
      <c r="BY34" s="395"/>
      <c r="BZ34" s="395"/>
      <c r="CA34" s="395"/>
      <c r="CB34" s="395"/>
      <c r="CC34" s="395"/>
      <c r="CD34" s="395"/>
      <c r="CE34" s="395"/>
      <c r="CF34" s="395"/>
      <c r="CG34" s="395"/>
      <c r="CH34" s="395"/>
      <c r="CI34" s="395"/>
      <c r="CJ34" s="395"/>
      <c r="CK34" s="395"/>
      <c r="CL34" s="395"/>
      <c r="CM34" s="395"/>
      <c r="CN34" s="395"/>
      <c r="CO34" s="395"/>
      <c r="CP34" s="395"/>
      <c r="CQ34" s="395"/>
      <c r="CR34" s="395"/>
      <c r="CS34" s="395"/>
      <c r="CT34" s="395"/>
      <c r="CU34" s="395"/>
      <c r="CV34" s="395"/>
      <c r="CW34" s="395"/>
      <c r="CX34" s="395"/>
      <c r="CY34" s="395"/>
      <c r="CZ34" s="395"/>
      <c r="DA34" s="395"/>
      <c r="DB34" s="395"/>
      <c r="DC34" s="395"/>
      <c r="DD34" s="395"/>
      <c r="DE34" s="395"/>
      <c r="DF34" s="395"/>
      <c r="DG34" s="395"/>
      <c r="DH34" s="395"/>
      <c r="DI34" s="395"/>
      <c r="DJ34" s="395"/>
      <c r="DK34" s="395"/>
      <c r="DL34" s="395"/>
      <c r="DM34" s="395"/>
      <c r="DN34" s="395"/>
      <c r="DO34" s="395"/>
      <c r="DP34" s="395"/>
      <c r="DQ34" s="395"/>
      <c r="DR34" s="395"/>
      <c r="DS34" s="395"/>
      <c r="DT34" s="395"/>
      <c r="DU34" s="395"/>
      <c r="DV34" s="395"/>
      <c r="DW34" s="395"/>
      <c r="DX34" s="395"/>
      <c r="DY34" s="395"/>
      <c r="DZ34" s="395"/>
      <c r="EA34" s="395"/>
      <c r="EB34" s="395"/>
      <c r="EC34" s="395"/>
      <c r="ED34" s="395"/>
      <c r="EE34" s="395"/>
      <c r="EF34" s="395"/>
      <c r="EG34" s="395"/>
      <c r="EH34" s="395"/>
      <c r="EI34" s="395"/>
      <c r="EJ34" s="395"/>
      <c r="EK34" s="395"/>
      <c r="EL34" s="395"/>
      <c r="EM34" s="395"/>
      <c r="EN34" s="395"/>
      <c r="EO34" s="395"/>
      <c r="EP34" s="395"/>
      <c r="EQ34" s="395"/>
      <c r="ER34" s="395"/>
      <c r="ES34" s="395"/>
      <c r="ET34" s="395"/>
      <c r="EU34" s="395"/>
      <c r="EV34" s="395"/>
      <c r="EW34" s="395"/>
      <c r="EX34" s="395"/>
      <c r="EY34" s="395"/>
      <c r="EZ34" s="395"/>
      <c r="FA34" s="395"/>
      <c r="FB34" s="395"/>
      <c r="FC34" s="395"/>
      <c r="FD34" s="395"/>
      <c r="FE34" s="395"/>
      <c r="FF34" s="395"/>
      <c r="FG34" s="395"/>
      <c r="FH34" s="395"/>
      <c r="FI34" s="395"/>
      <c r="FJ34" s="395"/>
      <c r="FK34" s="395"/>
      <c r="FL34" s="395"/>
      <c r="FM34" s="395"/>
      <c r="FN34" s="395"/>
      <c r="FO34" s="395"/>
      <c r="FP34" s="395"/>
      <c r="FQ34" s="395"/>
      <c r="FR34" s="395"/>
      <c r="FS34" s="395"/>
      <c r="FT34" s="395"/>
      <c r="FU34" s="395"/>
      <c r="FV34" s="395"/>
      <c r="FW34" s="395"/>
      <c r="FX34" s="395"/>
      <c r="FY34" s="395"/>
      <c r="FZ34" s="395"/>
      <c r="GA34" s="395"/>
      <c r="GB34" s="395"/>
      <c r="GC34" s="395"/>
      <c r="GD34" s="395"/>
      <c r="GE34" s="395"/>
      <c r="GF34" s="395"/>
      <c r="GG34" s="395"/>
      <c r="GH34" s="395"/>
      <c r="GI34" s="395"/>
      <c r="GJ34" s="395"/>
      <c r="GK34" s="395"/>
      <c r="GL34" s="395"/>
      <c r="GM34" s="395"/>
      <c r="GN34" s="395"/>
      <c r="GO34" s="395"/>
      <c r="GP34" s="395"/>
      <c r="GQ34" s="395"/>
      <c r="GR34" s="395"/>
      <c r="GS34" s="395"/>
      <c r="GT34" s="395"/>
      <c r="GU34" s="395"/>
      <c r="GV34" s="395"/>
      <c r="GW34" s="395"/>
      <c r="GX34" s="395"/>
      <c r="GY34" s="395"/>
      <c r="GZ34" s="395"/>
      <c r="HA34" s="395"/>
      <c r="HB34" s="395"/>
      <c r="HC34" s="395"/>
      <c r="HD34" s="395"/>
      <c r="HE34" s="395"/>
      <c r="HF34" s="395"/>
      <c r="HG34" s="395"/>
      <c r="HH34" s="395"/>
      <c r="HI34" s="395"/>
      <c r="HJ34" s="395"/>
      <c r="HK34" s="395"/>
      <c r="HL34" s="395"/>
      <c r="HM34" s="395"/>
      <c r="HN34" s="395"/>
      <c r="HO34" s="395"/>
      <c r="HP34" s="395"/>
      <c r="HQ34" s="395"/>
      <c r="HR34" s="395"/>
      <c r="HS34" s="395"/>
      <c r="HT34" s="395"/>
      <c r="HU34" s="395"/>
      <c r="HV34" s="395"/>
      <c r="HW34" s="395"/>
      <c r="HX34" s="395"/>
      <c r="HY34" s="395"/>
      <c r="HZ34" s="395"/>
      <c r="IA34" s="395"/>
      <c r="IB34" s="395"/>
      <c r="IC34" s="395"/>
      <c r="ID34" s="395"/>
      <c r="IE34" s="395"/>
      <c r="IF34" s="395"/>
      <c r="IG34" s="395"/>
      <c r="IH34" s="395"/>
      <c r="II34" s="395"/>
      <c r="IJ34" s="395"/>
      <c r="IK34" s="395"/>
      <c r="IL34" s="395"/>
      <c r="IM34" s="395"/>
      <c r="IN34" s="395"/>
      <c r="IO34" s="395"/>
      <c r="IP34" s="395"/>
      <c r="IQ34" s="395"/>
      <c r="IR34" s="395"/>
      <c r="IS34" s="395"/>
      <c r="IT34" s="395"/>
      <c r="IU34" s="395"/>
      <c r="IV34" s="395"/>
    </row>
    <row r="35" spans="1:256" s="456" customFormat="1" ht="22.5" customHeight="1">
      <c r="A35" s="457">
        <v>24</v>
      </c>
      <c r="B35" s="451" t="s">
        <v>672</v>
      </c>
      <c r="C35" s="452" t="s">
        <v>660</v>
      </c>
      <c r="D35" s="453" t="s">
        <v>106</v>
      </c>
      <c r="E35" s="454" t="s">
        <v>51</v>
      </c>
      <c r="F35" s="395"/>
      <c r="G35" s="395"/>
      <c r="H35" s="395"/>
      <c r="I35" s="395"/>
      <c r="J35" s="395"/>
      <c r="K35" s="395"/>
      <c r="L35" s="395"/>
      <c r="M35" s="395"/>
      <c r="N35" s="395"/>
      <c r="O35" s="395"/>
      <c r="P35" s="395"/>
      <c r="Q35" s="395"/>
      <c r="R35" s="395"/>
      <c r="S35" s="395"/>
      <c r="T35" s="395"/>
      <c r="U35" s="395"/>
      <c r="V35" s="395"/>
      <c r="W35" s="395"/>
      <c r="X35" s="395"/>
      <c r="Y35" s="395"/>
      <c r="Z35" s="395"/>
      <c r="AA35" s="395"/>
      <c r="AB35" s="395"/>
      <c r="AC35" s="395"/>
      <c r="AD35" s="395"/>
      <c r="AE35" s="395"/>
      <c r="AF35" s="395"/>
      <c r="AG35" s="395"/>
      <c r="AH35" s="395"/>
      <c r="AI35" s="395"/>
      <c r="AJ35" s="395"/>
      <c r="AK35" s="395"/>
      <c r="AL35" s="395"/>
      <c r="AM35" s="395"/>
      <c r="AN35" s="395"/>
      <c r="AO35" s="395"/>
      <c r="AP35" s="395"/>
      <c r="AQ35" s="395"/>
      <c r="AR35" s="395"/>
      <c r="AS35" s="395"/>
      <c r="AT35" s="395"/>
      <c r="AU35" s="395"/>
      <c r="AV35" s="395"/>
      <c r="AW35" s="395"/>
      <c r="AX35" s="395"/>
      <c r="AY35" s="395"/>
      <c r="AZ35" s="395"/>
      <c r="BA35" s="395"/>
      <c r="BB35" s="395"/>
      <c r="BC35" s="395"/>
      <c r="BD35" s="395"/>
      <c r="BE35" s="395"/>
      <c r="BF35" s="395"/>
      <c r="BG35" s="395"/>
      <c r="BH35" s="395"/>
      <c r="BI35" s="395"/>
      <c r="BJ35" s="395"/>
      <c r="BK35" s="395"/>
      <c r="BL35" s="395"/>
      <c r="BM35" s="395"/>
      <c r="BN35" s="395"/>
      <c r="BO35" s="395"/>
      <c r="BP35" s="395"/>
      <c r="BQ35" s="395"/>
      <c r="BR35" s="395"/>
      <c r="BS35" s="395"/>
      <c r="BT35" s="395"/>
      <c r="BU35" s="395"/>
      <c r="BV35" s="395"/>
      <c r="BW35" s="395"/>
      <c r="BX35" s="395"/>
      <c r="BY35" s="395"/>
      <c r="BZ35" s="395"/>
      <c r="CA35" s="395"/>
      <c r="CB35" s="395"/>
      <c r="CC35" s="395"/>
      <c r="CD35" s="395"/>
      <c r="CE35" s="395"/>
      <c r="CF35" s="395"/>
      <c r="CG35" s="395"/>
      <c r="CH35" s="395"/>
      <c r="CI35" s="395"/>
      <c r="CJ35" s="395"/>
      <c r="CK35" s="395"/>
      <c r="CL35" s="395"/>
      <c r="CM35" s="395"/>
      <c r="CN35" s="395"/>
      <c r="CO35" s="395"/>
      <c r="CP35" s="395"/>
      <c r="CQ35" s="395"/>
      <c r="CR35" s="395"/>
      <c r="CS35" s="395"/>
      <c r="CT35" s="395"/>
      <c r="CU35" s="395"/>
      <c r="CV35" s="395"/>
      <c r="CW35" s="395"/>
      <c r="CX35" s="395"/>
      <c r="CY35" s="395"/>
      <c r="CZ35" s="395"/>
      <c r="DA35" s="395"/>
      <c r="DB35" s="395"/>
      <c r="DC35" s="395"/>
      <c r="DD35" s="395"/>
      <c r="DE35" s="395"/>
      <c r="DF35" s="395"/>
      <c r="DG35" s="395"/>
      <c r="DH35" s="395"/>
      <c r="DI35" s="395"/>
      <c r="DJ35" s="395"/>
      <c r="DK35" s="395"/>
      <c r="DL35" s="395"/>
      <c r="DM35" s="395"/>
      <c r="DN35" s="395"/>
      <c r="DO35" s="395"/>
      <c r="DP35" s="395"/>
      <c r="DQ35" s="395"/>
      <c r="DR35" s="395"/>
      <c r="DS35" s="395"/>
      <c r="DT35" s="395"/>
      <c r="DU35" s="395"/>
      <c r="DV35" s="395"/>
      <c r="DW35" s="395"/>
      <c r="DX35" s="395"/>
      <c r="DY35" s="395"/>
      <c r="DZ35" s="395"/>
      <c r="EA35" s="395"/>
      <c r="EB35" s="395"/>
      <c r="EC35" s="395"/>
      <c r="ED35" s="395"/>
      <c r="EE35" s="395"/>
      <c r="EF35" s="395"/>
      <c r="EG35" s="395"/>
      <c r="EH35" s="395"/>
      <c r="EI35" s="395"/>
      <c r="EJ35" s="395"/>
      <c r="EK35" s="395"/>
      <c r="EL35" s="395"/>
      <c r="EM35" s="395"/>
      <c r="EN35" s="395"/>
      <c r="EO35" s="395"/>
      <c r="EP35" s="395"/>
      <c r="EQ35" s="395"/>
      <c r="ER35" s="395"/>
      <c r="ES35" s="395"/>
      <c r="ET35" s="395"/>
      <c r="EU35" s="395"/>
      <c r="EV35" s="395"/>
      <c r="EW35" s="395"/>
      <c r="EX35" s="395"/>
      <c r="EY35" s="395"/>
      <c r="EZ35" s="395"/>
      <c r="FA35" s="395"/>
      <c r="FB35" s="395"/>
      <c r="FC35" s="395"/>
      <c r="FD35" s="395"/>
      <c r="FE35" s="395"/>
      <c r="FF35" s="395"/>
      <c r="FG35" s="395"/>
      <c r="FH35" s="395"/>
      <c r="FI35" s="395"/>
      <c r="FJ35" s="395"/>
      <c r="FK35" s="395"/>
      <c r="FL35" s="395"/>
      <c r="FM35" s="395"/>
      <c r="FN35" s="395"/>
      <c r="FO35" s="395"/>
      <c r="FP35" s="395"/>
      <c r="FQ35" s="395"/>
      <c r="FR35" s="395"/>
      <c r="FS35" s="395"/>
      <c r="FT35" s="395"/>
      <c r="FU35" s="395"/>
      <c r="FV35" s="395"/>
      <c r="FW35" s="395"/>
      <c r="FX35" s="395"/>
      <c r="FY35" s="395"/>
      <c r="FZ35" s="395"/>
      <c r="GA35" s="395"/>
      <c r="GB35" s="395"/>
      <c r="GC35" s="395"/>
      <c r="GD35" s="395"/>
      <c r="GE35" s="395"/>
      <c r="GF35" s="395"/>
      <c r="GG35" s="395"/>
      <c r="GH35" s="395"/>
      <c r="GI35" s="395"/>
      <c r="GJ35" s="395"/>
      <c r="GK35" s="395"/>
      <c r="GL35" s="395"/>
      <c r="GM35" s="395"/>
      <c r="GN35" s="395"/>
      <c r="GO35" s="395"/>
      <c r="GP35" s="395"/>
      <c r="GQ35" s="395"/>
      <c r="GR35" s="395"/>
      <c r="GS35" s="395"/>
      <c r="GT35" s="395"/>
      <c r="GU35" s="395"/>
      <c r="GV35" s="395"/>
      <c r="GW35" s="395"/>
      <c r="GX35" s="395"/>
      <c r="GY35" s="395"/>
      <c r="GZ35" s="395"/>
      <c r="HA35" s="395"/>
      <c r="HB35" s="395"/>
      <c r="HC35" s="395"/>
      <c r="HD35" s="395"/>
      <c r="HE35" s="395"/>
      <c r="HF35" s="395"/>
      <c r="HG35" s="395"/>
      <c r="HH35" s="395"/>
      <c r="HI35" s="395"/>
      <c r="HJ35" s="395"/>
      <c r="HK35" s="395"/>
      <c r="HL35" s="395"/>
      <c r="HM35" s="395"/>
      <c r="HN35" s="395"/>
      <c r="HO35" s="395"/>
      <c r="HP35" s="395"/>
      <c r="HQ35" s="395"/>
      <c r="HR35" s="395"/>
      <c r="HS35" s="395"/>
      <c r="HT35" s="395"/>
      <c r="HU35" s="395"/>
      <c r="HV35" s="395"/>
      <c r="HW35" s="395"/>
      <c r="HX35" s="395"/>
      <c r="HY35" s="395"/>
      <c r="HZ35" s="395"/>
      <c r="IA35" s="395"/>
      <c r="IB35" s="395"/>
      <c r="IC35" s="395"/>
      <c r="ID35" s="395"/>
      <c r="IE35" s="395"/>
      <c r="IF35" s="395"/>
      <c r="IG35" s="395"/>
      <c r="IH35" s="395"/>
      <c r="II35" s="395"/>
      <c r="IJ35" s="395"/>
      <c r="IK35" s="395"/>
      <c r="IL35" s="395"/>
      <c r="IM35" s="395"/>
      <c r="IN35" s="395"/>
      <c r="IO35" s="395"/>
      <c r="IP35" s="395"/>
      <c r="IQ35" s="395"/>
      <c r="IR35" s="395"/>
      <c r="IS35" s="395"/>
      <c r="IT35" s="395"/>
      <c r="IU35" s="395"/>
      <c r="IV35" s="395"/>
    </row>
    <row r="36" spans="1:256" s="456" customFormat="1" ht="22.5" customHeight="1">
      <c r="A36" s="457">
        <v>25</v>
      </c>
      <c r="B36" s="451" t="s">
        <v>673</v>
      </c>
      <c r="C36" s="452" t="s">
        <v>674</v>
      </c>
      <c r="D36" s="453" t="s">
        <v>106</v>
      </c>
      <c r="E36" s="454" t="s">
        <v>51</v>
      </c>
      <c r="F36" s="395"/>
      <c r="G36" s="395"/>
      <c r="H36" s="395"/>
      <c r="I36" s="395"/>
      <c r="J36" s="395"/>
      <c r="K36" s="395"/>
      <c r="L36" s="395"/>
      <c r="M36" s="395"/>
      <c r="N36" s="395"/>
      <c r="O36" s="395"/>
      <c r="P36" s="395"/>
      <c r="Q36" s="395"/>
      <c r="R36" s="395"/>
      <c r="S36" s="395"/>
      <c r="T36" s="395"/>
      <c r="U36" s="395"/>
      <c r="V36" s="395"/>
      <c r="W36" s="395"/>
      <c r="X36" s="395"/>
      <c r="Y36" s="395"/>
      <c r="Z36" s="395"/>
      <c r="AA36" s="395"/>
      <c r="AB36" s="395"/>
      <c r="AC36" s="395"/>
      <c r="AD36" s="395"/>
      <c r="AE36" s="395"/>
      <c r="AF36" s="395"/>
      <c r="AG36" s="395"/>
      <c r="AH36" s="395"/>
      <c r="AI36" s="395"/>
      <c r="AJ36" s="395"/>
      <c r="AK36" s="395"/>
      <c r="AL36" s="395"/>
      <c r="AM36" s="395"/>
      <c r="AN36" s="395"/>
      <c r="AO36" s="395"/>
      <c r="AP36" s="395"/>
      <c r="AQ36" s="395"/>
      <c r="AR36" s="395"/>
      <c r="AS36" s="395"/>
      <c r="AT36" s="395"/>
      <c r="AU36" s="395"/>
      <c r="AV36" s="395"/>
      <c r="AW36" s="395"/>
      <c r="AX36" s="395"/>
      <c r="AY36" s="395"/>
      <c r="AZ36" s="395"/>
      <c r="BA36" s="395"/>
      <c r="BB36" s="395"/>
      <c r="BC36" s="395"/>
      <c r="BD36" s="395"/>
      <c r="BE36" s="395"/>
      <c r="BF36" s="395"/>
      <c r="BG36" s="395"/>
      <c r="BH36" s="395"/>
      <c r="BI36" s="395"/>
      <c r="BJ36" s="395"/>
      <c r="BK36" s="395"/>
      <c r="BL36" s="395"/>
      <c r="BM36" s="395"/>
      <c r="BN36" s="395"/>
      <c r="BO36" s="395"/>
      <c r="BP36" s="395"/>
      <c r="BQ36" s="395"/>
      <c r="BR36" s="395"/>
      <c r="BS36" s="395"/>
      <c r="BT36" s="395"/>
      <c r="BU36" s="395"/>
      <c r="BV36" s="395"/>
      <c r="BW36" s="395"/>
      <c r="BX36" s="395"/>
      <c r="BY36" s="395"/>
      <c r="BZ36" s="395"/>
      <c r="CA36" s="395"/>
      <c r="CB36" s="395"/>
      <c r="CC36" s="395"/>
      <c r="CD36" s="395"/>
      <c r="CE36" s="395"/>
      <c r="CF36" s="395"/>
      <c r="CG36" s="395"/>
      <c r="CH36" s="395"/>
      <c r="CI36" s="395"/>
      <c r="CJ36" s="395"/>
      <c r="CK36" s="395"/>
      <c r="CL36" s="395"/>
      <c r="CM36" s="395"/>
      <c r="CN36" s="395"/>
      <c r="CO36" s="395"/>
      <c r="CP36" s="395"/>
      <c r="CQ36" s="395"/>
      <c r="CR36" s="395"/>
      <c r="CS36" s="395"/>
      <c r="CT36" s="395"/>
      <c r="CU36" s="395"/>
      <c r="CV36" s="395"/>
      <c r="CW36" s="395"/>
      <c r="CX36" s="395"/>
      <c r="CY36" s="395"/>
      <c r="CZ36" s="395"/>
      <c r="DA36" s="395"/>
      <c r="DB36" s="395"/>
      <c r="DC36" s="395"/>
      <c r="DD36" s="395"/>
      <c r="DE36" s="395"/>
      <c r="DF36" s="395"/>
      <c r="DG36" s="395"/>
      <c r="DH36" s="395"/>
      <c r="DI36" s="395"/>
      <c r="DJ36" s="395"/>
      <c r="DK36" s="395"/>
      <c r="DL36" s="395"/>
      <c r="DM36" s="395"/>
      <c r="DN36" s="395"/>
      <c r="DO36" s="395"/>
      <c r="DP36" s="395"/>
      <c r="DQ36" s="395"/>
      <c r="DR36" s="395"/>
      <c r="DS36" s="395"/>
      <c r="DT36" s="395"/>
      <c r="DU36" s="395"/>
      <c r="DV36" s="395"/>
      <c r="DW36" s="395"/>
      <c r="DX36" s="395"/>
      <c r="DY36" s="395"/>
      <c r="DZ36" s="395"/>
      <c r="EA36" s="395"/>
      <c r="EB36" s="395"/>
      <c r="EC36" s="395"/>
      <c r="ED36" s="395"/>
      <c r="EE36" s="395"/>
      <c r="EF36" s="395"/>
      <c r="EG36" s="395"/>
      <c r="EH36" s="395"/>
      <c r="EI36" s="395"/>
      <c r="EJ36" s="395"/>
      <c r="EK36" s="395"/>
      <c r="EL36" s="395"/>
      <c r="EM36" s="395"/>
      <c r="EN36" s="395"/>
      <c r="EO36" s="395"/>
      <c r="EP36" s="395"/>
      <c r="EQ36" s="395"/>
      <c r="ER36" s="395"/>
      <c r="ES36" s="395"/>
      <c r="ET36" s="395"/>
      <c r="EU36" s="395"/>
      <c r="EV36" s="395"/>
      <c r="EW36" s="395"/>
      <c r="EX36" s="395"/>
      <c r="EY36" s="395"/>
      <c r="EZ36" s="395"/>
      <c r="FA36" s="395"/>
      <c r="FB36" s="395"/>
      <c r="FC36" s="395"/>
      <c r="FD36" s="395"/>
      <c r="FE36" s="395"/>
      <c r="FF36" s="395"/>
      <c r="FG36" s="395"/>
      <c r="FH36" s="395"/>
      <c r="FI36" s="395"/>
      <c r="FJ36" s="395"/>
      <c r="FK36" s="395"/>
      <c r="FL36" s="395"/>
      <c r="FM36" s="395"/>
      <c r="FN36" s="395"/>
      <c r="FO36" s="395"/>
      <c r="FP36" s="395"/>
      <c r="FQ36" s="395"/>
      <c r="FR36" s="395"/>
      <c r="FS36" s="395"/>
      <c r="FT36" s="395"/>
      <c r="FU36" s="395"/>
      <c r="FV36" s="395"/>
      <c r="FW36" s="395"/>
      <c r="FX36" s="395"/>
      <c r="FY36" s="395"/>
      <c r="FZ36" s="395"/>
      <c r="GA36" s="395"/>
      <c r="GB36" s="395"/>
      <c r="GC36" s="395"/>
      <c r="GD36" s="395"/>
      <c r="GE36" s="395"/>
      <c r="GF36" s="395"/>
      <c r="GG36" s="395"/>
      <c r="GH36" s="395"/>
      <c r="GI36" s="395"/>
      <c r="GJ36" s="395"/>
      <c r="GK36" s="395"/>
      <c r="GL36" s="395"/>
      <c r="GM36" s="395"/>
      <c r="GN36" s="395"/>
      <c r="GO36" s="395"/>
      <c r="GP36" s="395"/>
      <c r="GQ36" s="395"/>
      <c r="GR36" s="395"/>
      <c r="GS36" s="395"/>
      <c r="GT36" s="395"/>
      <c r="GU36" s="395"/>
      <c r="GV36" s="395"/>
      <c r="GW36" s="395"/>
      <c r="GX36" s="395"/>
      <c r="GY36" s="395"/>
      <c r="GZ36" s="395"/>
      <c r="HA36" s="395"/>
      <c r="HB36" s="395"/>
      <c r="HC36" s="395"/>
      <c r="HD36" s="395"/>
      <c r="HE36" s="395"/>
      <c r="HF36" s="395"/>
      <c r="HG36" s="395"/>
      <c r="HH36" s="395"/>
      <c r="HI36" s="395"/>
      <c r="HJ36" s="395"/>
      <c r="HK36" s="395"/>
      <c r="HL36" s="395"/>
      <c r="HM36" s="395"/>
      <c r="HN36" s="395"/>
      <c r="HO36" s="395"/>
      <c r="HP36" s="395"/>
      <c r="HQ36" s="395"/>
      <c r="HR36" s="395"/>
      <c r="HS36" s="395"/>
      <c r="HT36" s="395"/>
      <c r="HU36" s="395"/>
      <c r="HV36" s="395"/>
      <c r="HW36" s="395"/>
      <c r="HX36" s="395"/>
      <c r="HY36" s="395"/>
      <c r="HZ36" s="395"/>
      <c r="IA36" s="395"/>
      <c r="IB36" s="395"/>
      <c r="IC36" s="395"/>
      <c r="ID36" s="395"/>
      <c r="IE36" s="395"/>
      <c r="IF36" s="395"/>
      <c r="IG36" s="395"/>
      <c r="IH36" s="395"/>
      <c r="II36" s="395"/>
      <c r="IJ36" s="395"/>
      <c r="IK36" s="395"/>
      <c r="IL36" s="395"/>
      <c r="IM36" s="395"/>
      <c r="IN36" s="395"/>
      <c r="IO36" s="395"/>
      <c r="IP36" s="395"/>
      <c r="IQ36" s="395"/>
      <c r="IR36" s="395"/>
      <c r="IS36" s="395"/>
      <c r="IT36" s="395"/>
      <c r="IU36" s="395"/>
      <c r="IV36" s="395"/>
    </row>
    <row r="37" spans="1:256" s="456" customFormat="1" ht="25.5" customHeight="1">
      <c r="A37" s="457">
        <v>26</v>
      </c>
      <c r="B37" s="451" t="s">
        <v>700</v>
      </c>
      <c r="C37" s="452" t="s">
        <v>660</v>
      </c>
      <c r="D37" s="453" t="s">
        <v>106</v>
      </c>
      <c r="E37" s="455" t="s">
        <v>704</v>
      </c>
      <c r="F37" s="395"/>
      <c r="G37" s="395"/>
      <c r="H37" s="395"/>
      <c r="I37" s="395"/>
      <c r="J37" s="395"/>
      <c r="K37" s="395"/>
      <c r="L37" s="395"/>
      <c r="M37" s="395"/>
      <c r="N37" s="395"/>
      <c r="O37" s="395"/>
      <c r="P37" s="395"/>
      <c r="Q37" s="395"/>
      <c r="R37" s="395"/>
      <c r="S37" s="395"/>
      <c r="T37" s="395"/>
      <c r="U37" s="395"/>
      <c r="V37" s="395"/>
      <c r="W37" s="395"/>
      <c r="X37" s="395"/>
      <c r="Y37" s="395"/>
      <c r="Z37" s="395"/>
      <c r="AA37" s="395"/>
      <c r="AB37" s="395"/>
      <c r="AC37" s="395"/>
      <c r="AD37" s="395"/>
      <c r="AE37" s="395"/>
      <c r="AF37" s="395"/>
      <c r="AG37" s="395"/>
      <c r="AH37" s="395"/>
      <c r="AI37" s="395"/>
      <c r="AJ37" s="395"/>
      <c r="AK37" s="395"/>
      <c r="AL37" s="395"/>
      <c r="AM37" s="395"/>
      <c r="AN37" s="395"/>
      <c r="AO37" s="395"/>
      <c r="AP37" s="395"/>
      <c r="AQ37" s="395"/>
      <c r="AR37" s="395"/>
      <c r="AS37" s="395"/>
      <c r="AT37" s="395"/>
      <c r="AU37" s="395"/>
      <c r="AV37" s="395"/>
      <c r="AW37" s="395"/>
      <c r="AX37" s="395"/>
      <c r="AY37" s="395"/>
      <c r="AZ37" s="395"/>
      <c r="BA37" s="395"/>
      <c r="BB37" s="395"/>
      <c r="BC37" s="395"/>
      <c r="BD37" s="395"/>
      <c r="BE37" s="395"/>
      <c r="BF37" s="395"/>
      <c r="BG37" s="395"/>
      <c r="BH37" s="395"/>
      <c r="BI37" s="395"/>
      <c r="BJ37" s="395"/>
      <c r="BK37" s="395"/>
      <c r="BL37" s="395"/>
      <c r="BM37" s="395"/>
      <c r="BN37" s="395"/>
      <c r="BO37" s="395"/>
      <c r="BP37" s="395"/>
      <c r="BQ37" s="395"/>
      <c r="BR37" s="395"/>
      <c r="BS37" s="395"/>
      <c r="BT37" s="395"/>
      <c r="BU37" s="395"/>
      <c r="BV37" s="395"/>
      <c r="BW37" s="395"/>
      <c r="BX37" s="395"/>
      <c r="BY37" s="395"/>
      <c r="BZ37" s="395"/>
      <c r="CA37" s="395"/>
      <c r="CB37" s="395"/>
      <c r="CC37" s="395"/>
      <c r="CD37" s="395"/>
      <c r="CE37" s="395"/>
      <c r="CF37" s="395"/>
      <c r="CG37" s="395"/>
      <c r="CH37" s="395"/>
      <c r="CI37" s="395"/>
      <c r="CJ37" s="395"/>
      <c r="CK37" s="395"/>
      <c r="CL37" s="395"/>
      <c r="CM37" s="395"/>
      <c r="CN37" s="395"/>
      <c r="CO37" s="395"/>
      <c r="CP37" s="395"/>
      <c r="CQ37" s="395"/>
      <c r="CR37" s="395"/>
      <c r="CS37" s="395"/>
      <c r="CT37" s="395"/>
      <c r="CU37" s="395"/>
      <c r="CV37" s="395"/>
      <c r="CW37" s="395"/>
      <c r="CX37" s="395"/>
      <c r="CY37" s="395"/>
      <c r="CZ37" s="395"/>
      <c r="DA37" s="395"/>
      <c r="DB37" s="395"/>
      <c r="DC37" s="395"/>
      <c r="DD37" s="395"/>
      <c r="DE37" s="395"/>
      <c r="DF37" s="395"/>
      <c r="DG37" s="395"/>
      <c r="DH37" s="395"/>
      <c r="DI37" s="395"/>
      <c r="DJ37" s="395"/>
      <c r="DK37" s="395"/>
      <c r="DL37" s="395"/>
      <c r="DM37" s="395"/>
      <c r="DN37" s="395"/>
      <c r="DO37" s="395"/>
      <c r="DP37" s="395"/>
      <c r="DQ37" s="395"/>
      <c r="DR37" s="395"/>
      <c r="DS37" s="395"/>
      <c r="DT37" s="395"/>
      <c r="DU37" s="395"/>
      <c r="DV37" s="395"/>
      <c r="DW37" s="395"/>
      <c r="DX37" s="395"/>
      <c r="DY37" s="395"/>
      <c r="DZ37" s="395"/>
      <c r="EA37" s="395"/>
      <c r="EB37" s="395"/>
      <c r="EC37" s="395"/>
      <c r="ED37" s="395"/>
      <c r="EE37" s="395"/>
      <c r="EF37" s="395"/>
      <c r="EG37" s="395"/>
      <c r="EH37" s="395"/>
      <c r="EI37" s="395"/>
      <c r="EJ37" s="395"/>
      <c r="EK37" s="395"/>
      <c r="EL37" s="395"/>
      <c r="EM37" s="395"/>
      <c r="EN37" s="395"/>
      <c r="EO37" s="395"/>
      <c r="EP37" s="395"/>
      <c r="EQ37" s="395"/>
      <c r="ER37" s="395"/>
      <c r="ES37" s="395"/>
      <c r="ET37" s="395"/>
      <c r="EU37" s="395"/>
      <c r="EV37" s="395"/>
      <c r="EW37" s="395"/>
      <c r="EX37" s="395"/>
      <c r="EY37" s="395"/>
      <c r="EZ37" s="395"/>
      <c r="FA37" s="395"/>
      <c r="FB37" s="395"/>
      <c r="FC37" s="395"/>
      <c r="FD37" s="395"/>
      <c r="FE37" s="395"/>
      <c r="FF37" s="395"/>
      <c r="FG37" s="395"/>
      <c r="FH37" s="395"/>
      <c r="FI37" s="395"/>
      <c r="FJ37" s="395"/>
      <c r="FK37" s="395"/>
      <c r="FL37" s="395"/>
      <c r="FM37" s="395"/>
      <c r="FN37" s="395"/>
      <c r="FO37" s="395"/>
      <c r="FP37" s="395"/>
      <c r="FQ37" s="395"/>
      <c r="FR37" s="395"/>
      <c r="FS37" s="395"/>
      <c r="FT37" s="395"/>
      <c r="FU37" s="395"/>
      <c r="FV37" s="395"/>
      <c r="FW37" s="395"/>
      <c r="FX37" s="395"/>
      <c r="FY37" s="395"/>
      <c r="FZ37" s="395"/>
      <c r="GA37" s="395"/>
      <c r="GB37" s="395"/>
      <c r="GC37" s="395"/>
      <c r="GD37" s="395"/>
      <c r="GE37" s="395"/>
      <c r="GF37" s="395"/>
      <c r="GG37" s="395"/>
      <c r="GH37" s="395"/>
      <c r="GI37" s="395"/>
      <c r="GJ37" s="395"/>
      <c r="GK37" s="395"/>
      <c r="GL37" s="395"/>
      <c r="GM37" s="395"/>
      <c r="GN37" s="395"/>
      <c r="GO37" s="395"/>
      <c r="GP37" s="395"/>
      <c r="GQ37" s="395"/>
      <c r="GR37" s="395"/>
      <c r="GS37" s="395"/>
      <c r="GT37" s="395"/>
      <c r="GU37" s="395"/>
      <c r="GV37" s="395"/>
      <c r="GW37" s="395"/>
      <c r="GX37" s="395"/>
      <c r="GY37" s="395"/>
      <c r="GZ37" s="395"/>
      <c r="HA37" s="395"/>
      <c r="HB37" s="395"/>
      <c r="HC37" s="395"/>
      <c r="HD37" s="395"/>
      <c r="HE37" s="395"/>
      <c r="HF37" s="395"/>
      <c r="HG37" s="395"/>
      <c r="HH37" s="395"/>
      <c r="HI37" s="395"/>
      <c r="HJ37" s="395"/>
      <c r="HK37" s="395"/>
      <c r="HL37" s="395"/>
      <c r="HM37" s="395"/>
      <c r="HN37" s="395"/>
      <c r="HO37" s="395"/>
      <c r="HP37" s="395"/>
      <c r="HQ37" s="395"/>
      <c r="HR37" s="395"/>
      <c r="HS37" s="395"/>
      <c r="HT37" s="395"/>
      <c r="HU37" s="395"/>
      <c r="HV37" s="395"/>
      <c r="HW37" s="395"/>
      <c r="HX37" s="395"/>
      <c r="HY37" s="395"/>
      <c r="HZ37" s="395"/>
      <c r="IA37" s="395"/>
      <c r="IB37" s="395"/>
      <c r="IC37" s="395"/>
      <c r="ID37" s="395"/>
      <c r="IE37" s="395"/>
      <c r="IF37" s="395"/>
      <c r="IG37" s="395"/>
      <c r="IH37" s="395"/>
      <c r="II37" s="395"/>
      <c r="IJ37" s="395"/>
      <c r="IK37" s="395"/>
      <c r="IL37" s="395"/>
      <c r="IM37" s="395"/>
      <c r="IN37" s="395"/>
      <c r="IO37" s="395"/>
      <c r="IP37" s="395"/>
      <c r="IQ37" s="395"/>
      <c r="IR37" s="395"/>
      <c r="IS37" s="395"/>
      <c r="IT37" s="395"/>
      <c r="IU37" s="395"/>
      <c r="IV37" s="395"/>
    </row>
    <row r="38" spans="1:256" s="456" customFormat="1" ht="25.5" customHeight="1">
      <c r="A38" s="457">
        <v>27</v>
      </c>
      <c r="B38" s="451" t="s">
        <v>701</v>
      </c>
      <c r="C38" s="452" t="s">
        <v>660</v>
      </c>
      <c r="D38" s="453" t="s">
        <v>106</v>
      </c>
      <c r="E38" s="455" t="s">
        <v>705</v>
      </c>
      <c r="F38" s="395"/>
      <c r="G38" s="395"/>
      <c r="H38" s="395"/>
      <c r="I38" s="395"/>
      <c r="J38" s="395"/>
      <c r="K38" s="395"/>
      <c r="L38" s="395"/>
      <c r="M38" s="395"/>
      <c r="N38" s="395"/>
      <c r="O38" s="395"/>
      <c r="P38" s="395"/>
      <c r="Q38" s="395"/>
      <c r="R38" s="395"/>
      <c r="S38" s="395"/>
      <c r="T38" s="395"/>
      <c r="U38" s="395"/>
      <c r="V38" s="395"/>
      <c r="W38" s="395"/>
      <c r="X38" s="395"/>
      <c r="Y38" s="395"/>
      <c r="Z38" s="395"/>
      <c r="AA38" s="395"/>
      <c r="AB38" s="395"/>
      <c r="AC38" s="395"/>
      <c r="AD38" s="395"/>
      <c r="AE38" s="395"/>
      <c r="AF38" s="395"/>
      <c r="AG38" s="395"/>
      <c r="AH38" s="395"/>
      <c r="AI38" s="395"/>
      <c r="AJ38" s="395"/>
      <c r="AK38" s="395"/>
      <c r="AL38" s="395"/>
      <c r="AM38" s="395"/>
      <c r="AN38" s="395"/>
      <c r="AO38" s="395"/>
      <c r="AP38" s="395"/>
      <c r="AQ38" s="395"/>
      <c r="AR38" s="395"/>
      <c r="AS38" s="395"/>
      <c r="AT38" s="395"/>
      <c r="AU38" s="395"/>
      <c r="AV38" s="395"/>
      <c r="AW38" s="395"/>
      <c r="AX38" s="395"/>
      <c r="AY38" s="395"/>
      <c r="AZ38" s="395"/>
      <c r="BA38" s="395"/>
      <c r="BB38" s="395"/>
      <c r="BC38" s="395"/>
      <c r="BD38" s="395"/>
      <c r="BE38" s="395"/>
      <c r="BF38" s="395"/>
      <c r="BG38" s="395"/>
      <c r="BH38" s="395"/>
      <c r="BI38" s="395"/>
      <c r="BJ38" s="395"/>
      <c r="BK38" s="395"/>
      <c r="BL38" s="395"/>
      <c r="BM38" s="395"/>
      <c r="BN38" s="395"/>
      <c r="BO38" s="395"/>
      <c r="BP38" s="395"/>
      <c r="BQ38" s="395"/>
      <c r="BR38" s="395"/>
      <c r="BS38" s="395"/>
      <c r="BT38" s="395"/>
      <c r="BU38" s="395"/>
      <c r="BV38" s="395"/>
      <c r="BW38" s="395"/>
      <c r="BX38" s="395"/>
      <c r="BY38" s="395"/>
      <c r="BZ38" s="395"/>
      <c r="CA38" s="395"/>
      <c r="CB38" s="395"/>
      <c r="CC38" s="395"/>
      <c r="CD38" s="395"/>
      <c r="CE38" s="395"/>
      <c r="CF38" s="395"/>
      <c r="CG38" s="395"/>
      <c r="CH38" s="395"/>
      <c r="CI38" s="395"/>
      <c r="CJ38" s="395"/>
      <c r="CK38" s="395"/>
      <c r="CL38" s="395"/>
      <c r="CM38" s="395"/>
      <c r="CN38" s="395"/>
      <c r="CO38" s="395"/>
      <c r="CP38" s="395"/>
      <c r="CQ38" s="395"/>
      <c r="CR38" s="395"/>
      <c r="CS38" s="395"/>
      <c r="CT38" s="395"/>
      <c r="CU38" s="395"/>
      <c r="CV38" s="395"/>
      <c r="CW38" s="395"/>
      <c r="CX38" s="395"/>
      <c r="CY38" s="395"/>
      <c r="CZ38" s="395"/>
      <c r="DA38" s="395"/>
      <c r="DB38" s="395"/>
      <c r="DC38" s="395"/>
      <c r="DD38" s="395"/>
      <c r="DE38" s="395"/>
      <c r="DF38" s="395"/>
      <c r="DG38" s="395"/>
      <c r="DH38" s="395"/>
      <c r="DI38" s="395"/>
      <c r="DJ38" s="395"/>
      <c r="DK38" s="395"/>
      <c r="DL38" s="395"/>
      <c r="DM38" s="395"/>
      <c r="DN38" s="395"/>
      <c r="DO38" s="395"/>
      <c r="DP38" s="395"/>
      <c r="DQ38" s="395"/>
      <c r="DR38" s="395"/>
      <c r="DS38" s="395"/>
      <c r="DT38" s="395"/>
      <c r="DU38" s="395"/>
      <c r="DV38" s="395"/>
      <c r="DW38" s="395"/>
      <c r="DX38" s="395"/>
      <c r="DY38" s="395"/>
      <c r="DZ38" s="395"/>
      <c r="EA38" s="395"/>
      <c r="EB38" s="395"/>
      <c r="EC38" s="395"/>
      <c r="ED38" s="395"/>
      <c r="EE38" s="395"/>
      <c r="EF38" s="395"/>
      <c r="EG38" s="395"/>
      <c r="EH38" s="395"/>
      <c r="EI38" s="395"/>
      <c r="EJ38" s="395"/>
      <c r="EK38" s="395"/>
      <c r="EL38" s="395"/>
      <c r="EM38" s="395"/>
      <c r="EN38" s="395"/>
      <c r="EO38" s="395"/>
      <c r="EP38" s="395"/>
      <c r="EQ38" s="395"/>
      <c r="ER38" s="395"/>
      <c r="ES38" s="395"/>
      <c r="ET38" s="395"/>
      <c r="EU38" s="395"/>
      <c r="EV38" s="395"/>
      <c r="EW38" s="395"/>
      <c r="EX38" s="395"/>
      <c r="EY38" s="395"/>
      <c r="EZ38" s="395"/>
      <c r="FA38" s="395"/>
      <c r="FB38" s="395"/>
      <c r="FC38" s="395"/>
      <c r="FD38" s="395"/>
      <c r="FE38" s="395"/>
      <c r="FF38" s="395"/>
      <c r="FG38" s="395"/>
      <c r="FH38" s="395"/>
      <c r="FI38" s="395"/>
      <c r="FJ38" s="395"/>
      <c r="FK38" s="395"/>
      <c r="FL38" s="395"/>
      <c r="FM38" s="395"/>
      <c r="FN38" s="395"/>
      <c r="FO38" s="395"/>
      <c r="FP38" s="395"/>
      <c r="FQ38" s="395"/>
      <c r="FR38" s="395"/>
      <c r="FS38" s="395"/>
      <c r="FT38" s="395"/>
      <c r="FU38" s="395"/>
      <c r="FV38" s="395"/>
      <c r="FW38" s="395"/>
      <c r="FX38" s="395"/>
      <c r="FY38" s="395"/>
      <c r="FZ38" s="395"/>
      <c r="GA38" s="395"/>
      <c r="GB38" s="395"/>
      <c r="GC38" s="395"/>
      <c r="GD38" s="395"/>
      <c r="GE38" s="395"/>
      <c r="GF38" s="395"/>
      <c r="GG38" s="395"/>
      <c r="GH38" s="395"/>
      <c r="GI38" s="395"/>
      <c r="GJ38" s="395"/>
      <c r="GK38" s="395"/>
      <c r="GL38" s="395"/>
      <c r="GM38" s="395"/>
      <c r="GN38" s="395"/>
      <c r="GO38" s="395"/>
      <c r="GP38" s="395"/>
      <c r="GQ38" s="395"/>
      <c r="GR38" s="395"/>
      <c r="GS38" s="395"/>
      <c r="GT38" s="395"/>
      <c r="GU38" s="395"/>
      <c r="GV38" s="395"/>
      <c r="GW38" s="395"/>
      <c r="GX38" s="395"/>
      <c r="GY38" s="395"/>
      <c r="GZ38" s="395"/>
      <c r="HA38" s="395"/>
      <c r="HB38" s="395"/>
      <c r="HC38" s="395"/>
      <c r="HD38" s="395"/>
      <c r="HE38" s="395"/>
      <c r="HF38" s="395"/>
      <c r="HG38" s="395"/>
      <c r="HH38" s="395"/>
      <c r="HI38" s="395"/>
      <c r="HJ38" s="395"/>
      <c r="HK38" s="395"/>
      <c r="HL38" s="395"/>
      <c r="HM38" s="395"/>
      <c r="HN38" s="395"/>
      <c r="HO38" s="395"/>
      <c r="HP38" s="395"/>
      <c r="HQ38" s="395"/>
      <c r="HR38" s="395"/>
      <c r="HS38" s="395"/>
      <c r="HT38" s="395"/>
      <c r="HU38" s="395"/>
      <c r="HV38" s="395"/>
      <c r="HW38" s="395"/>
      <c r="HX38" s="395"/>
      <c r="HY38" s="395"/>
      <c r="HZ38" s="395"/>
      <c r="IA38" s="395"/>
      <c r="IB38" s="395"/>
      <c r="IC38" s="395"/>
      <c r="ID38" s="395"/>
      <c r="IE38" s="395"/>
      <c r="IF38" s="395"/>
      <c r="IG38" s="395"/>
      <c r="IH38" s="395"/>
      <c r="II38" s="395"/>
      <c r="IJ38" s="395"/>
      <c r="IK38" s="395"/>
      <c r="IL38" s="395"/>
      <c r="IM38" s="395"/>
      <c r="IN38" s="395"/>
      <c r="IO38" s="395"/>
      <c r="IP38" s="395"/>
      <c r="IQ38" s="395"/>
      <c r="IR38" s="395"/>
      <c r="IS38" s="395"/>
      <c r="IT38" s="395"/>
      <c r="IU38" s="395"/>
      <c r="IV38" s="395"/>
    </row>
    <row r="39" spans="1:256">
      <c r="B39" s="439"/>
    </row>
    <row r="40" spans="1:256">
      <c r="B40" s="32" t="s">
        <v>32</v>
      </c>
      <c r="C40" s="17"/>
      <c r="D40" s="458" t="s">
        <v>33</v>
      </c>
      <c r="E40" s="22"/>
    </row>
    <row r="41" spans="1:256">
      <c r="B41" s="32"/>
      <c r="C41" s="17"/>
      <c r="D41" s="63"/>
      <c r="E41" s="22"/>
    </row>
    <row r="42" spans="1:256">
      <c r="B42" s="32" t="s">
        <v>35</v>
      </c>
      <c r="C42" s="17"/>
      <c r="D42" s="458" t="s">
        <v>36</v>
      </c>
      <c r="E42" s="22"/>
    </row>
  </sheetData>
  <mergeCells count="6">
    <mergeCell ref="A7:E7"/>
    <mergeCell ref="A4:E4"/>
    <mergeCell ref="A6:E6"/>
    <mergeCell ref="A1:E1"/>
    <mergeCell ref="A2:E2"/>
    <mergeCell ref="A3:E3"/>
  </mergeCells>
  <printOptions horizontalCentered="1"/>
  <pageMargins left="0.31496062992125984" right="0.19685039370078741" top="0.35433070866141736" bottom="0.15748031496062992" header="0" footer="0"/>
  <pageSetup paperSize="9" scale="9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31</vt:i4>
      </vt:variant>
      <vt:variant>
        <vt:lpstr>Именованные диапазоны</vt:lpstr>
      </vt:variant>
      <vt:variant>
        <vt:i4>17</vt:i4>
      </vt:variant>
    </vt:vector>
  </HeadingPairs>
  <TitlesOfParts>
    <vt:vector size="48" baseType="lpstr">
      <vt:lpstr>Титул</vt:lpstr>
      <vt:lpstr>Список рег</vt:lpstr>
      <vt:lpstr>ДЦ 63</vt:lpstr>
      <vt:lpstr>ДЦ 68</vt:lpstr>
      <vt:lpstr>ДЦ 73</vt:lpstr>
      <vt:lpstr>ДЦ 78</vt:lpstr>
      <vt:lpstr>ДЦ 85</vt:lpstr>
      <vt:lpstr>ДЦ 95</vt:lpstr>
      <vt:lpstr>ДЦ 95+</vt:lpstr>
      <vt:lpstr>ДЦ 58</vt:lpstr>
      <vt:lpstr>ДЦ Ж 63</vt:lpstr>
      <vt:lpstr>ДЦ Ж 68</vt:lpstr>
      <vt:lpstr>ДЦ Ж 68+</vt:lpstr>
      <vt:lpstr>Эстафета ДЦ (м)</vt:lpstr>
      <vt:lpstr>Эстафета ДЦ(ж) </vt:lpstr>
      <vt:lpstr>Р 58</vt:lpstr>
      <vt:lpstr>Р 63</vt:lpstr>
      <vt:lpstr>Р 68</vt:lpstr>
      <vt:lpstr>Р 68+</vt:lpstr>
      <vt:lpstr>ДВ 63</vt:lpstr>
      <vt:lpstr>ДВ 68</vt:lpstr>
      <vt:lpstr>ДВ 73</vt:lpstr>
      <vt:lpstr>ДВ 78</vt:lpstr>
      <vt:lpstr>ДВ 85</vt:lpstr>
      <vt:lpstr>ДВ 95</vt:lpstr>
      <vt:lpstr>ДВ 95+</vt:lpstr>
      <vt:lpstr>ЖГ м1 </vt:lpstr>
      <vt:lpstr>ЖГ ж1</vt:lpstr>
      <vt:lpstr>ЖГ пары</vt:lpstr>
      <vt:lpstr>Сводная </vt:lpstr>
      <vt:lpstr>Судьи</vt:lpstr>
      <vt:lpstr>'ДВ 63'!Область_печати</vt:lpstr>
      <vt:lpstr>'ДЦ 58'!Область_печати</vt:lpstr>
      <vt:lpstr>'ДЦ 73'!Область_печати</vt:lpstr>
      <vt:lpstr>'ДЦ 78'!Область_печати</vt:lpstr>
      <vt:lpstr>'ДЦ 85'!Область_печати</vt:lpstr>
      <vt:lpstr>'ДЦ Ж 63'!Область_печати</vt:lpstr>
      <vt:lpstr>'ДЦ Ж 68'!Область_печати</vt:lpstr>
      <vt:lpstr>'ДЦ Ж 68+'!Область_печати</vt:lpstr>
      <vt:lpstr>'ЖГ ж1'!Область_печати</vt:lpstr>
      <vt:lpstr>'ЖГ м1 '!Область_печати</vt:lpstr>
      <vt:lpstr>'Р 58'!Область_печати</vt:lpstr>
      <vt:lpstr>'Р 63'!Область_печати</vt:lpstr>
      <vt:lpstr>'Р 68'!Область_печати</vt:lpstr>
      <vt:lpstr>'Р 68+'!Область_печати</vt:lpstr>
      <vt:lpstr>'Сводная '!Область_печати</vt:lpstr>
      <vt:lpstr>'Список рег'!Область_печати</vt:lpstr>
      <vt:lpstr>Судьи!Область_печати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User</cp:lastModifiedBy>
  <dcterms:created xsi:type="dcterms:W3CDTF">2023-05-20T06:20:10Z</dcterms:created>
  <dcterms:modified xsi:type="dcterms:W3CDTF">2024-06-18T13:49:50Z</dcterms:modified>
</cp:coreProperties>
</file>