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63" firstSheet="8" activeTab="26"/>
  </bookViews>
  <sheets>
    <sheet name="ДЦ 63" sheetId="28" r:id="rId1"/>
    <sheet name="ДЦ 68" sheetId="78" r:id="rId2"/>
    <sheet name="ДЦ 73" sheetId="79" r:id="rId3"/>
    <sheet name="ДЦ 78" sheetId="80" r:id="rId4"/>
    <sheet name="ДЦ 85" sheetId="81" r:id="rId5"/>
    <sheet name="ДЦ 95" sheetId="82" r:id="rId6"/>
    <sheet name="ДЦ 95+" sheetId="83" r:id="rId7"/>
    <sheet name="ДЦЖ 58" sheetId="84" r:id="rId8"/>
    <sheet name="ДЦЖ 63 " sheetId="57" r:id="rId9"/>
    <sheet name="ДЦЖ 68" sheetId="85" r:id="rId10"/>
    <sheet name="ДЦЖ 68+" sheetId="86" r:id="rId11"/>
    <sheet name="Эстафета ДЦ (1)" sheetId="73" r:id="rId12"/>
    <sheet name="Р 58" sheetId="87" r:id="rId13"/>
    <sheet name="Р 63" sheetId="59" r:id="rId14"/>
    <sheet name="Р 68" sheetId="88" r:id="rId15"/>
    <sheet name="Р 68+" sheetId="89" r:id="rId16"/>
    <sheet name="ДВ 63" sheetId="61" r:id="rId17"/>
    <sheet name="ЭстафетаТ" sheetId="43" state="hidden" r:id="rId18"/>
    <sheet name="ДВ 68" sheetId="90" r:id="rId19"/>
    <sheet name="ДВ 73" sheetId="91" r:id="rId20"/>
    <sheet name="ДВ 78" sheetId="92" r:id="rId21"/>
    <sheet name="ДВ 85" sheetId="93" r:id="rId22"/>
    <sheet name="ДВ 95" sheetId="94" r:id="rId23"/>
    <sheet name="ДВ 95+" sheetId="95" r:id="rId24"/>
    <sheet name="Жонглирование (Итог)" sheetId="98" r:id="rId25"/>
    <sheet name="Сводная (2)" sheetId="75" r:id="rId26"/>
    <sheet name="судьи" sheetId="71" r:id="rId27"/>
  </sheets>
  <definedNames>
    <definedName name="_1Excel_BuiltIn_Print_Area_2">#REF!</definedName>
    <definedName name="_2Excel_BuiltIn_Print_Area_3">#REF!</definedName>
    <definedName name="_xlnm._FilterDatabase" localSheetId="16" hidden="1">'ДВ 63'!$A$15:$R$16</definedName>
    <definedName name="_xlnm._FilterDatabase" localSheetId="18" hidden="1">'ДВ 68'!$A$15:$R$16</definedName>
    <definedName name="_xlnm._FilterDatabase" localSheetId="19" hidden="1">'ДВ 73'!$A$15:$R$16</definedName>
    <definedName name="_xlnm._FilterDatabase" localSheetId="20" hidden="1">'ДВ 78'!$A$15:$R$16</definedName>
    <definedName name="_xlnm._FilterDatabase" localSheetId="21" hidden="1">'ДВ 85'!$A$15:$R$16</definedName>
    <definedName name="_xlnm._FilterDatabase" localSheetId="22" hidden="1">'ДВ 95'!$A$15:$R$16</definedName>
    <definedName name="_xlnm._FilterDatabase" localSheetId="23" hidden="1">'ДВ 95+'!$A$15:$R$16</definedName>
    <definedName name="_xlnm._FilterDatabase" localSheetId="0" hidden="1">'ДЦ 63'!$A$15:$P$16</definedName>
    <definedName name="_xlnm._FilterDatabase" localSheetId="1" hidden="1">'ДЦ 68'!$A$15:$P$16</definedName>
    <definedName name="_xlnm._FilterDatabase" localSheetId="2" hidden="1">'ДЦ 73'!$A$15:$P$16</definedName>
    <definedName name="_xlnm._FilterDatabase" localSheetId="3" hidden="1">'ДЦ 78'!$A$15:$P$16</definedName>
    <definedName name="_xlnm._FilterDatabase" localSheetId="4" hidden="1">'ДЦ 85'!$A$15:$P$16</definedName>
    <definedName name="_xlnm._FilterDatabase" localSheetId="5" hidden="1">'ДЦ 95'!$A$15:$P$16</definedName>
    <definedName name="_xlnm._FilterDatabase" localSheetId="6" hidden="1">'ДЦ 95+'!$A$15:$P$16</definedName>
    <definedName name="_xlnm._FilterDatabase" localSheetId="7" hidden="1">'ДЦЖ 58'!$A$15:$P$16</definedName>
    <definedName name="_xlnm._FilterDatabase" localSheetId="8" hidden="1">'ДЦЖ 63 '!$A$15:$P$16</definedName>
    <definedName name="_xlnm._FilterDatabase" localSheetId="9" hidden="1">'ДЦЖ 68'!$A$15:$P$16</definedName>
    <definedName name="_xlnm._FilterDatabase" localSheetId="10" hidden="1">'ДЦЖ 68+'!$A$15:$P$16</definedName>
    <definedName name="_xlnm._FilterDatabase" localSheetId="12" hidden="1">'Р 58'!$A$15:$P$16</definedName>
    <definedName name="_xlnm._FilterDatabase" localSheetId="13" hidden="1">'Р 63'!$A$15:$P$16</definedName>
    <definedName name="_xlnm._FilterDatabase" localSheetId="14" hidden="1">'Р 68'!$A$15:$P$16</definedName>
    <definedName name="_xlnm._FilterDatabase" localSheetId="15" hidden="1">'Р 68+'!$A$15:$P$16</definedName>
    <definedName name="_xlnm._FilterDatabase" localSheetId="25" hidden="1">'Сводная (2)'!$A$10:$BA$44</definedName>
    <definedName name="_xlnm.Print_Area" localSheetId="16">'ДВ 63'!$A$1:$R$30</definedName>
    <definedName name="_xlnm.Print_Area" localSheetId="18">'ДВ 68'!$A$1:$R$35</definedName>
    <definedName name="_xlnm.Print_Area" localSheetId="19">'ДВ 73'!$A$1:$R$31</definedName>
    <definedName name="_xlnm.Print_Area" localSheetId="20">'ДВ 78'!$A$1:$R$32</definedName>
    <definedName name="_xlnm.Print_Area" localSheetId="21">'ДВ 85'!$A$1:$R$29</definedName>
    <definedName name="_xlnm.Print_Area" localSheetId="22">'ДВ 95'!$A$1:$R$28</definedName>
    <definedName name="_xlnm.Print_Area" localSheetId="23">'ДВ 95+'!$A$1:$R$28</definedName>
    <definedName name="_xlnm.Print_Area" localSheetId="24">'Жонглирование (Итог)'!$A$1:$P$29</definedName>
    <definedName name="_xlnm.Print_Area" localSheetId="25">'Сводная (2)'!$A$1:$BA$52</definedName>
    <definedName name="_xlnm.Print_Area" localSheetId="11">'Эстафета ДЦ (1)'!$A$1:$L$79</definedName>
    <definedName name="_xlnm.Print_Area" localSheetId="17">ЭстафетаТ!$A$1:$J$49</definedName>
  </definedNames>
  <calcPr calcId="145621" iterateDelta="1E-4"/>
</workbook>
</file>

<file path=xl/calcChain.xml><?xml version="1.0" encoding="utf-8"?>
<calcChain xmlns="http://schemas.openxmlformats.org/spreadsheetml/2006/main">
  <c r="A15" i="71" l="1"/>
  <c r="A16" i="71" s="1"/>
  <c r="A17" i="71" s="1"/>
  <c r="A18" i="71" s="1"/>
  <c r="A19" i="71" s="1"/>
  <c r="A20" i="71" s="1"/>
  <c r="A21" i="71" s="1"/>
  <c r="A22" i="71" s="1"/>
  <c r="A23" i="71" s="1"/>
  <c r="A24" i="71" s="1"/>
  <c r="A25" i="71" s="1"/>
  <c r="A26" i="71" s="1"/>
  <c r="A27" i="71" s="1"/>
  <c r="A28" i="71" s="1"/>
  <c r="A29" i="71" s="1"/>
  <c r="A30" i="71" s="1"/>
  <c r="A31" i="71" s="1"/>
  <c r="A32" i="71" s="1"/>
  <c r="A33" i="71" s="1"/>
  <c r="A34" i="71" s="1"/>
  <c r="A35" i="71" s="1"/>
  <c r="A36" i="71" s="1"/>
  <c r="A37" i="71" s="1"/>
  <c r="A38" i="71" s="1"/>
  <c r="A39" i="71" s="1"/>
  <c r="M29" i="80"/>
  <c r="M28" i="80"/>
  <c r="N29" i="80"/>
  <c r="N28" i="80"/>
  <c r="A19" i="80"/>
  <c r="A20" i="80" s="1"/>
  <c r="A21" i="80" s="1"/>
  <c r="A22" i="80" s="1"/>
  <c r="A23" i="80" s="1"/>
  <c r="A24" i="80" s="1"/>
  <c r="A25" i="80" s="1"/>
  <c r="A26" i="80" s="1"/>
  <c r="A27" i="80" s="1"/>
  <c r="N27" i="80"/>
  <c r="A19" i="78"/>
  <c r="A20" i="78" s="1"/>
  <c r="A21" i="78" s="1"/>
  <c r="A22" i="78" s="1"/>
  <c r="A23" i="78" s="1"/>
  <c r="A24" i="78" s="1"/>
  <c r="A25" i="78" s="1"/>
  <c r="A26" i="78" s="1"/>
  <c r="N26" i="78"/>
  <c r="J24" i="93"/>
  <c r="J25" i="93"/>
  <c r="J23" i="93"/>
  <c r="J20" i="93"/>
  <c r="J21" i="93"/>
  <c r="J22" i="93"/>
  <c r="J19" i="93"/>
  <c r="J18" i="93"/>
  <c r="J17" i="93"/>
  <c r="J27" i="90"/>
  <c r="A14" i="71"/>
  <c r="BA42" i="75"/>
  <c r="M27" i="80" l="1"/>
  <c r="A28" i="80"/>
  <c r="A29" i="80" s="1"/>
  <c r="A27" i="78"/>
  <c r="M26" i="78"/>
  <c r="A13" i="75"/>
  <c r="A14" i="75" s="1"/>
  <c r="A15" i="75" s="1"/>
  <c r="A16" i="75" s="1"/>
  <c r="A17" i="75" s="1"/>
  <c r="A18" i="75" s="1"/>
  <c r="A19" i="75" s="1"/>
  <c r="A20" i="75" s="1"/>
  <c r="A21" i="75" s="1"/>
  <c r="A22" i="75" s="1"/>
  <c r="A23" i="75" s="1"/>
  <c r="A24" i="75" s="1"/>
  <c r="A25" i="75" s="1"/>
  <c r="A26" i="75" s="1"/>
  <c r="A27" i="75" s="1"/>
  <c r="A28" i="75" s="1"/>
  <c r="A29" i="75" s="1"/>
  <c r="A30" i="75" s="1"/>
  <c r="A31" i="75" s="1"/>
  <c r="A32" i="75" s="1"/>
  <c r="A33" i="75" s="1"/>
  <c r="A34" i="75" s="1"/>
  <c r="A35" i="75" s="1"/>
  <c r="A36" i="75" s="1"/>
  <c r="A37" i="75" s="1"/>
  <c r="A38" i="75" s="1"/>
  <c r="A39" i="75" s="1"/>
  <c r="A40" i="75" s="1"/>
  <c r="A41" i="75" s="1"/>
  <c r="A42" i="75" s="1"/>
  <c r="A43" i="75" s="1"/>
  <c r="A44" i="75" s="1"/>
  <c r="F56" i="73"/>
  <c r="H52" i="73"/>
  <c r="H53" i="73" s="1"/>
  <c r="H54" i="73" s="1"/>
  <c r="H55" i="73" s="1"/>
  <c r="H57" i="73" s="1"/>
  <c r="F47" i="73"/>
  <c r="H43" i="73"/>
  <c r="H44" i="73" s="1"/>
  <c r="H45" i="73" s="1"/>
  <c r="H46" i="73" s="1"/>
  <c r="H48" i="73" s="1"/>
  <c r="F38" i="73"/>
  <c r="H34" i="73"/>
  <c r="H35" i="73" s="1"/>
  <c r="H36" i="73" s="1"/>
  <c r="H37" i="73" s="1"/>
  <c r="H39" i="73" s="1"/>
  <c r="F29" i="73"/>
  <c r="H25" i="73"/>
  <c r="H26" i="73" s="1"/>
  <c r="H27" i="73" s="1"/>
  <c r="H28" i="73" s="1"/>
  <c r="H30" i="73" s="1"/>
  <c r="A19" i="84" l="1"/>
  <c r="A20" i="84" s="1"/>
  <c r="A21" i="84" s="1"/>
  <c r="A22" i="84" s="1"/>
  <c r="A19" i="93" l="1"/>
  <c r="A20" i="93" s="1"/>
  <c r="A21" i="93" s="1"/>
  <c r="A22" i="93" s="1"/>
  <c r="A23" i="93" s="1"/>
  <c r="A24" i="93" s="1"/>
  <c r="A25" i="93" s="1"/>
  <c r="A19" i="92"/>
  <c r="A20" i="92" s="1"/>
  <c r="A21" i="92" s="1"/>
  <c r="A22" i="92" s="1"/>
  <c r="A23" i="92" s="1"/>
  <c r="A24" i="92" s="1"/>
  <c r="A25" i="92" s="1"/>
  <c r="A26" i="92" s="1"/>
  <c r="A19" i="81"/>
  <c r="A20" i="81" s="1"/>
  <c r="A21" i="81" s="1"/>
  <c r="A22" i="81" s="1"/>
  <c r="A23" i="81" s="1"/>
  <c r="A24" i="81" s="1"/>
  <c r="A25" i="81" s="1"/>
  <c r="L24" i="93"/>
  <c r="A19" i="91"/>
  <c r="A20" i="91" s="1"/>
  <c r="A21" i="91" s="1"/>
  <c r="A22" i="91" s="1"/>
  <c r="A23" i="91" s="1"/>
  <c r="A24" i="91" s="1"/>
  <c r="A25" i="91" s="1"/>
  <c r="A26" i="91" s="1"/>
  <c r="A27" i="91" s="1"/>
  <c r="A19" i="90"/>
  <c r="A20" i="90" s="1"/>
  <c r="A21" i="90" s="1"/>
  <c r="A22" i="90" s="1"/>
  <c r="A23" i="90" s="1"/>
  <c r="A24" i="90" s="1"/>
  <c r="A25" i="90" s="1"/>
  <c r="A26" i="90" s="1"/>
  <c r="A27" i="90" s="1"/>
  <c r="A28" i="90" s="1"/>
  <c r="A29" i="90" s="1"/>
  <c r="A30" i="90" s="1"/>
  <c r="A31" i="90" s="1"/>
  <c r="A19" i="61"/>
  <c r="A20" i="61" s="1"/>
  <c r="A21" i="61" s="1"/>
  <c r="A22" i="61" s="1"/>
  <c r="A23" i="61" s="1"/>
  <c r="A24" i="61" s="1"/>
  <c r="A25" i="61" s="1"/>
  <c r="A26" i="61" s="1"/>
  <c r="N24" i="93" l="1"/>
  <c r="P24" i="93" s="1"/>
  <c r="N25" i="81"/>
  <c r="N22" i="81"/>
  <c r="N20" i="81"/>
  <c r="N25" i="83"/>
  <c r="N24" i="83"/>
  <c r="N19" i="85"/>
  <c r="N18" i="85"/>
  <c r="A18" i="82"/>
  <c r="A19" i="82" s="1"/>
  <c r="A20" i="82" s="1"/>
  <c r="A21" i="82" s="1"/>
  <c r="A22" i="82" s="1"/>
  <c r="A23" i="82" s="1"/>
  <c r="A19" i="79"/>
  <c r="A20" i="79" s="1"/>
  <c r="A21" i="79" s="1"/>
  <c r="A22" i="79" s="1"/>
  <c r="A23" i="79" s="1"/>
  <c r="A24" i="79" s="1"/>
  <c r="A25" i="79" s="1"/>
  <c r="A26" i="79" s="1"/>
  <c r="N22" i="57"/>
  <c r="N19" i="57"/>
  <c r="N21" i="57"/>
  <c r="N20" i="57"/>
  <c r="N18" i="57"/>
  <c r="L17" i="95"/>
  <c r="N17" i="95" s="1"/>
  <c r="P17" i="95" s="1"/>
  <c r="J17" i="95"/>
  <c r="N23" i="83"/>
  <c r="F74" i="73" l="1"/>
  <c r="H70" i="73"/>
  <c r="H71" i="73" s="1"/>
  <c r="H72" i="73" s="1"/>
  <c r="H73" i="73" s="1"/>
  <c r="H75" i="73" s="1"/>
  <c r="L22" i="90"/>
  <c r="J22" i="90"/>
  <c r="N22" i="90" l="1"/>
  <c r="P22" i="90" s="1"/>
  <c r="L19" i="61" l="1"/>
  <c r="J19" i="61"/>
  <c r="N25" i="79"/>
  <c r="N21" i="78"/>
  <c r="A18" i="80"/>
  <c r="N19" i="61" l="1"/>
  <c r="P19" i="61" s="1"/>
  <c r="L24" i="92"/>
  <c r="J24" i="92"/>
  <c r="N24" i="92" l="1"/>
  <c r="P24" i="92" s="1"/>
  <c r="J21" i="61"/>
  <c r="L21" i="61"/>
  <c r="N21" i="61" s="1"/>
  <c r="P21" i="61" s="1"/>
  <c r="L27" i="90"/>
  <c r="N20" i="78"/>
  <c r="L27" i="91"/>
  <c r="N27" i="91" s="1"/>
  <c r="P27" i="91" s="1"/>
  <c r="J27" i="91"/>
  <c r="L24" i="94"/>
  <c r="J24" i="94"/>
  <c r="N19" i="80"/>
  <c r="L20" i="92"/>
  <c r="J20" i="92"/>
  <c r="L26" i="92"/>
  <c r="N26" i="92" s="1"/>
  <c r="P26" i="92" s="1"/>
  <c r="J26" i="92"/>
  <c r="L25" i="91"/>
  <c r="J25" i="91"/>
  <c r="L26" i="91"/>
  <c r="N26" i="91" s="1"/>
  <c r="P26" i="91" s="1"/>
  <c r="J26" i="91"/>
  <c r="L18" i="90"/>
  <c r="N18" i="90" s="1"/>
  <c r="P18" i="90" s="1"/>
  <c r="J18" i="90"/>
  <c r="L25" i="90"/>
  <c r="J25" i="90"/>
  <c r="L21" i="90"/>
  <c r="N21" i="90" s="1"/>
  <c r="P21" i="90" s="1"/>
  <c r="J21" i="90"/>
  <c r="L17" i="90"/>
  <c r="J17" i="90"/>
  <c r="N18" i="81"/>
  <c r="N17" i="81"/>
  <c r="M17" i="81"/>
  <c r="N26" i="80"/>
  <c r="N22" i="79"/>
  <c r="N21" i="79"/>
  <c r="N26" i="79"/>
  <c r="N20" i="79"/>
  <c r="N17" i="90" l="1"/>
  <c r="P17" i="90" s="1"/>
  <c r="N27" i="90"/>
  <c r="P27" i="90" s="1"/>
  <c r="N24" i="94"/>
  <c r="P24" i="94" s="1"/>
  <c r="N20" i="92"/>
  <c r="P20" i="92" s="1"/>
  <c r="N25" i="91"/>
  <c r="P25" i="91" s="1"/>
  <c r="N25" i="90"/>
  <c r="P25" i="90" s="1"/>
  <c r="A18" i="83"/>
  <c r="A19" i="83" s="1"/>
  <c r="A20" i="83" s="1"/>
  <c r="A21" i="83" s="1"/>
  <c r="A22" i="83" s="1"/>
  <c r="A23" i="83" s="1"/>
  <c r="A18" i="81"/>
  <c r="A18" i="79"/>
  <c r="A18" i="78"/>
  <c r="A18" i="28"/>
  <c r="A19" i="28" s="1"/>
  <c r="A20" i="28" s="1"/>
  <c r="A21" i="28" s="1"/>
  <c r="A22" i="28" s="1"/>
  <c r="A23" i="28" s="1"/>
  <c r="A24" i="28" s="1"/>
  <c r="A25" i="28" s="1"/>
  <c r="A24" i="83" l="1"/>
  <c r="M24" i="83" s="1"/>
  <c r="M23" i="83"/>
  <c r="M20" i="81"/>
  <c r="M21" i="78"/>
  <c r="M20" i="78"/>
  <c r="M25" i="79"/>
  <c r="M19" i="80"/>
  <c r="M20" i="79"/>
  <c r="N17" i="57"/>
  <c r="A25" i="83" l="1"/>
  <c r="M25" i="83" s="1"/>
  <c r="M18" i="81"/>
  <c r="O17" i="90"/>
  <c r="M26" i="80"/>
  <c r="M23" i="80"/>
  <c r="M22" i="79"/>
  <c r="M17" i="57"/>
  <c r="L18" i="95"/>
  <c r="J18" i="95"/>
  <c r="L22" i="95"/>
  <c r="N22" i="95" s="1"/>
  <c r="P22" i="95" s="1"/>
  <c r="J22" i="95"/>
  <c r="L21" i="95"/>
  <c r="N21" i="95" s="1"/>
  <c r="P21" i="95" s="1"/>
  <c r="J21" i="95"/>
  <c r="L24" i="95"/>
  <c r="N24" i="95" s="1"/>
  <c r="P24" i="95" s="1"/>
  <c r="J24" i="95"/>
  <c r="L20" i="95"/>
  <c r="N20" i="95" s="1"/>
  <c r="P20" i="95" s="1"/>
  <c r="J20" i="95"/>
  <c r="L19" i="95"/>
  <c r="J19" i="95"/>
  <c r="A18" i="95"/>
  <c r="O17" i="95" s="1"/>
  <c r="L23" i="95"/>
  <c r="J23" i="95"/>
  <c r="L20" i="94"/>
  <c r="N20" i="94" s="1"/>
  <c r="P20" i="94" s="1"/>
  <c r="J20" i="94"/>
  <c r="L18" i="94"/>
  <c r="N18" i="94" s="1"/>
  <c r="P18" i="94" s="1"/>
  <c r="J18" i="94"/>
  <c r="L22" i="94"/>
  <c r="J22" i="94"/>
  <c r="L23" i="94"/>
  <c r="N23" i="94" s="1"/>
  <c r="P23" i="94" s="1"/>
  <c r="J23" i="94"/>
  <c r="L21" i="94"/>
  <c r="N21" i="94" s="1"/>
  <c r="P21" i="94" s="1"/>
  <c r="J21" i="94"/>
  <c r="L17" i="94"/>
  <c r="J17" i="94"/>
  <c r="A18" i="94"/>
  <c r="L19" i="94"/>
  <c r="J19" i="94"/>
  <c r="L25" i="93"/>
  <c r="N25" i="93" s="1"/>
  <c r="P25" i="93" s="1"/>
  <c r="L17" i="93"/>
  <c r="L23" i="93"/>
  <c r="L19" i="93"/>
  <c r="L21" i="93"/>
  <c r="L22" i="93"/>
  <c r="L20" i="93"/>
  <c r="A18" i="93"/>
  <c r="O24" i="93" s="1"/>
  <c r="L18" i="93"/>
  <c r="L18" i="92"/>
  <c r="N18" i="92" s="1"/>
  <c r="P18" i="92" s="1"/>
  <c r="J18" i="92"/>
  <c r="L21" i="92"/>
  <c r="N21" i="92" s="1"/>
  <c r="P21" i="92" s="1"/>
  <c r="J21" i="92"/>
  <c r="L23" i="92"/>
  <c r="N23" i="92" s="1"/>
  <c r="P23" i="92" s="1"/>
  <c r="J23" i="92"/>
  <c r="L22" i="92"/>
  <c r="N22" i="92" s="1"/>
  <c r="P22" i="92" s="1"/>
  <c r="J22" i="92"/>
  <c r="L25" i="92"/>
  <c r="N25" i="92" s="1"/>
  <c r="P25" i="92" s="1"/>
  <c r="J25" i="92"/>
  <c r="L17" i="92"/>
  <c r="J17" i="92"/>
  <c r="A18" i="92"/>
  <c r="L19" i="92"/>
  <c r="J19" i="92"/>
  <c r="L17" i="91"/>
  <c r="J17" i="91"/>
  <c r="L23" i="91"/>
  <c r="J23" i="91"/>
  <c r="L24" i="91"/>
  <c r="J24" i="91"/>
  <c r="L18" i="91"/>
  <c r="N18" i="91" s="1"/>
  <c r="P18" i="91" s="1"/>
  <c r="J18" i="91"/>
  <c r="L21" i="91"/>
  <c r="J21" i="91"/>
  <c r="L20" i="91"/>
  <c r="N20" i="91" s="1"/>
  <c r="P20" i="91" s="1"/>
  <c r="J20" i="91"/>
  <c r="L19" i="91"/>
  <c r="N19" i="91" s="1"/>
  <c r="P19" i="91" s="1"/>
  <c r="J19" i="91"/>
  <c r="A18" i="91"/>
  <c r="L22" i="91"/>
  <c r="N22" i="91" s="1"/>
  <c r="P22" i="91" s="1"/>
  <c r="J22" i="91"/>
  <c r="L29" i="90"/>
  <c r="N29" i="90" s="1"/>
  <c r="P29" i="90" s="1"/>
  <c r="J29" i="90"/>
  <c r="L28" i="90"/>
  <c r="N28" i="90" s="1"/>
  <c r="P28" i="90" s="1"/>
  <c r="J28" i="90"/>
  <c r="L24" i="90"/>
  <c r="N24" i="90" s="1"/>
  <c r="P24" i="90" s="1"/>
  <c r="J24" i="90"/>
  <c r="L20" i="90"/>
  <c r="J20" i="90"/>
  <c r="L26" i="90"/>
  <c r="N26" i="90" s="1"/>
  <c r="P26" i="90" s="1"/>
  <c r="J26" i="90"/>
  <c r="L19" i="90"/>
  <c r="J19" i="90"/>
  <c r="L23" i="90"/>
  <c r="N23" i="90" s="1"/>
  <c r="P23" i="90" s="1"/>
  <c r="J23" i="90"/>
  <c r="L30" i="90"/>
  <c r="J30" i="90"/>
  <c r="A18" i="90"/>
  <c r="L31" i="90"/>
  <c r="N31" i="90" s="1"/>
  <c r="P31" i="90" s="1"/>
  <c r="J31" i="90"/>
  <c r="N23" i="89"/>
  <c r="N25" i="89"/>
  <c r="N22" i="89"/>
  <c r="N21" i="89"/>
  <c r="N20" i="89"/>
  <c r="N17" i="89"/>
  <c r="N24" i="89"/>
  <c r="N18" i="89"/>
  <c r="A18" i="89"/>
  <c r="A19" i="89" s="1"/>
  <c r="A20" i="89" s="1"/>
  <c r="A21" i="89" s="1"/>
  <c r="A22" i="89" s="1"/>
  <c r="A23" i="89" s="1"/>
  <c r="A24" i="89" s="1"/>
  <c r="A25" i="89" s="1"/>
  <c r="N19" i="89"/>
  <c r="N20" i="88"/>
  <c r="N17" i="88"/>
  <c r="N19" i="88"/>
  <c r="A18" i="88"/>
  <c r="A19" i="88" s="1"/>
  <c r="A20" i="88" s="1"/>
  <c r="N18" i="88"/>
  <c r="N26" i="87"/>
  <c r="N30" i="87"/>
  <c r="N27" i="87"/>
  <c r="N28" i="87"/>
  <c r="N19" i="87"/>
  <c r="N23" i="87"/>
  <c r="N21" i="87"/>
  <c r="N18" i="87"/>
  <c r="N25" i="87"/>
  <c r="N20" i="87"/>
  <c r="N17" i="87"/>
  <c r="N24" i="87"/>
  <c r="N29" i="87"/>
  <c r="A18" i="87"/>
  <c r="A19" i="87" s="1"/>
  <c r="N22" i="87"/>
  <c r="N19" i="86"/>
  <c r="N21" i="86"/>
  <c r="N18" i="86"/>
  <c r="N20" i="86"/>
  <c r="A18" i="86"/>
  <c r="A19" i="86" s="1"/>
  <c r="A20" i="86" s="1"/>
  <c r="A21" i="86" s="1"/>
  <c r="N17" i="86"/>
  <c r="M17" i="86"/>
  <c r="N17" i="85"/>
  <c r="A18" i="85"/>
  <c r="N20" i="84"/>
  <c r="N18" i="84"/>
  <c r="N19" i="84"/>
  <c r="N21" i="84"/>
  <c r="N17" i="84"/>
  <c r="A18" i="84"/>
  <c r="N22" i="84"/>
  <c r="N21" i="83"/>
  <c r="M21" i="83"/>
  <c r="N20" i="83"/>
  <c r="M20" i="83"/>
  <c r="N17" i="83"/>
  <c r="M17" i="83"/>
  <c r="N19" i="83"/>
  <c r="M19" i="83"/>
  <c r="N18" i="83"/>
  <c r="M18" i="83"/>
  <c r="N22" i="83"/>
  <c r="M22" i="83"/>
  <c r="N19" i="82"/>
  <c r="M19" i="82"/>
  <c r="N18" i="82"/>
  <c r="M18" i="82"/>
  <c r="N17" i="82"/>
  <c r="M17" i="82"/>
  <c r="N20" i="82"/>
  <c r="M20" i="82"/>
  <c r="N21" i="82"/>
  <c r="M21" i="82"/>
  <c r="N23" i="82"/>
  <c r="M23" i="82"/>
  <c r="N22" i="82"/>
  <c r="M22" i="82"/>
  <c r="N23" i="81"/>
  <c r="M23" i="81"/>
  <c r="N24" i="81"/>
  <c r="M24" i="81"/>
  <c r="N19" i="81"/>
  <c r="M19" i="81"/>
  <c r="N21" i="81"/>
  <c r="M21" i="81"/>
  <c r="N20" i="80"/>
  <c r="M20" i="80"/>
  <c r="N22" i="80"/>
  <c r="M22" i="80"/>
  <c r="N24" i="80"/>
  <c r="M24" i="80"/>
  <c r="N25" i="80"/>
  <c r="M25" i="80"/>
  <c r="N18" i="80"/>
  <c r="M18" i="80"/>
  <c r="N23" i="80"/>
  <c r="N17" i="80"/>
  <c r="M17" i="80"/>
  <c r="N21" i="80"/>
  <c r="M21" i="80"/>
  <c r="N27" i="79"/>
  <c r="M27" i="79"/>
  <c r="N19" i="79"/>
  <c r="M19" i="79"/>
  <c r="N18" i="79"/>
  <c r="M18" i="79"/>
  <c r="N17" i="79"/>
  <c r="M17" i="79"/>
  <c r="N24" i="79"/>
  <c r="M24" i="79"/>
  <c r="N23" i="79"/>
  <c r="M23" i="79"/>
  <c r="N27" i="78"/>
  <c r="M27" i="78"/>
  <c r="N25" i="78"/>
  <c r="M25" i="78"/>
  <c r="N17" i="78"/>
  <c r="M17" i="78"/>
  <c r="N18" i="78"/>
  <c r="M18" i="78"/>
  <c r="N23" i="78"/>
  <c r="M23" i="78"/>
  <c r="N24" i="78"/>
  <c r="M24" i="78"/>
  <c r="N19" i="78"/>
  <c r="M19" i="78"/>
  <c r="N22" i="78"/>
  <c r="M22" i="78"/>
  <c r="M17" i="93" l="1"/>
  <c r="M18" i="93"/>
  <c r="N20" i="93"/>
  <c r="P20" i="93" s="1"/>
  <c r="M20" i="93"/>
  <c r="N22" i="93"/>
  <c r="P22" i="93" s="1"/>
  <c r="M22" i="93"/>
  <c r="M21" i="93"/>
  <c r="M24" i="93"/>
  <c r="M23" i="93"/>
  <c r="M25" i="93"/>
  <c r="N19" i="93"/>
  <c r="P19" i="93" s="1"/>
  <c r="M19" i="93"/>
  <c r="M27" i="90"/>
  <c r="N17" i="93"/>
  <c r="P17" i="93" s="1"/>
  <c r="A19" i="85"/>
  <c r="M19" i="85" s="1"/>
  <c r="M18" i="85"/>
  <c r="O17" i="94"/>
  <c r="A19" i="94"/>
  <c r="A20" i="94" s="1"/>
  <c r="A21" i="94" s="1"/>
  <c r="A22" i="94" s="1"/>
  <c r="A23" i="94" s="1"/>
  <c r="A24" i="94" s="1"/>
  <c r="M25" i="81"/>
  <c r="M22" i="81"/>
  <c r="N18" i="95"/>
  <c r="P18" i="95" s="1"/>
  <c r="M17" i="95"/>
  <c r="O22" i="90"/>
  <c r="M22" i="90"/>
  <c r="O18" i="93"/>
  <c r="O19" i="92"/>
  <c r="O24" i="92"/>
  <c r="M24" i="92"/>
  <c r="M27" i="91"/>
  <c r="M24" i="94"/>
  <c r="O20" i="92"/>
  <c r="M18" i="88"/>
  <c r="N17" i="92"/>
  <c r="P17" i="92" s="1"/>
  <c r="M20" i="92"/>
  <c r="N19" i="92"/>
  <c r="P19" i="92" s="1"/>
  <c r="M26" i="92"/>
  <c r="N17" i="91"/>
  <c r="P17" i="91" s="1"/>
  <c r="M25" i="91"/>
  <c r="M26" i="91"/>
  <c r="M18" i="90"/>
  <c r="M25" i="90"/>
  <c r="M21" i="90"/>
  <c r="M17" i="90"/>
  <c r="O21" i="90"/>
  <c r="M21" i="79"/>
  <c r="M17" i="84"/>
  <c r="M24" i="91"/>
  <c r="M20" i="95"/>
  <c r="M19" i="90"/>
  <c r="M22" i="92"/>
  <c r="M23" i="92"/>
  <c r="M24" i="95"/>
  <c r="M18" i="94"/>
  <c r="N19" i="94"/>
  <c r="P19" i="94" s="1"/>
  <c r="M25" i="92"/>
  <c r="M18" i="95"/>
  <c r="M22" i="91"/>
  <c r="M22" i="94"/>
  <c r="N23" i="95"/>
  <c r="P23" i="95" s="1"/>
  <c r="M23" i="91"/>
  <c r="M30" i="90"/>
  <c r="M20" i="90"/>
  <c r="M17" i="92"/>
  <c r="M21" i="94"/>
  <c r="M22" i="95"/>
  <c r="M19" i="95"/>
  <c r="N19" i="95"/>
  <c r="P19" i="95" s="1"/>
  <c r="A19" i="95"/>
  <c r="M21" i="95"/>
  <c r="M23" i="95"/>
  <c r="M23" i="94"/>
  <c r="M17" i="94"/>
  <c r="N22" i="94"/>
  <c r="P22" i="94" s="1"/>
  <c r="N17" i="94"/>
  <c r="P17" i="94" s="1"/>
  <c r="M20" i="94"/>
  <c r="M19" i="94"/>
  <c r="N21" i="93"/>
  <c r="P21" i="93" s="1"/>
  <c r="N23" i="93"/>
  <c r="P23" i="93" s="1"/>
  <c r="N18" i="93"/>
  <c r="P18" i="93" s="1"/>
  <c r="M21" i="92"/>
  <c r="O20" i="91"/>
  <c r="M20" i="91"/>
  <c r="N23" i="91"/>
  <c r="P23" i="91" s="1"/>
  <c r="N21" i="91"/>
  <c r="P21" i="91" s="1"/>
  <c r="M19" i="91"/>
  <c r="N24" i="91"/>
  <c r="P24" i="91" s="1"/>
  <c r="M21" i="91"/>
  <c r="O19" i="91"/>
  <c r="M18" i="91"/>
  <c r="M17" i="91"/>
  <c r="M28" i="90"/>
  <c r="N20" i="90"/>
  <c r="P20" i="90" s="1"/>
  <c r="N30" i="90"/>
  <c r="P30" i="90" s="1"/>
  <c r="M24" i="90"/>
  <c r="N19" i="90"/>
  <c r="P19" i="90" s="1"/>
  <c r="M23" i="90"/>
  <c r="M29" i="90"/>
  <c r="M26" i="90"/>
  <c r="M31" i="90"/>
  <c r="M18" i="89"/>
  <c r="M19" i="88"/>
  <c r="A20" i="87"/>
  <c r="M20" i="86"/>
  <c r="A20" i="85" l="1"/>
  <c r="A21" i="85" s="1"/>
  <c r="O27" i="91"/>
  <c r="O27" i="90"/>
  <c r="O26" i="91"/>
  <c r="O22" i="91"/>
  <c r="O31" i="90"/>
  <c r="A20" i="95"/>
  <c r="O19" i="95" s="1"/>
  <c r="O20" i="95"/>
  <c r="O22" i="93"/>
  <c r="O17" i="92"/>
  <c r="O23" i="90"/>
  <c r="A21" i="87"/>
  <c r="M22" i="87" s="1"/>
  <c r="M17" i="87"/>
  <c r="M18" i="86"/>
  <c r="M19" i="84"/>
  <c r="O25" i="91" l="1"/>
  <c r="O26" i="92"/>
  <c r="O25" i="90"/>
  <c r="M26" i="79"/>
  <c r="A21" i="95"/>
  <c r="O23" i="95" s="1"/>
  <c r="O19" i="94"/>
  <c r="O25" i="92"/>
  <c r="O21" i="91"/>
  <c r="O19" i="90"/>
  <c r="M17" i="89"/>
  <c r="A22" i="87"/>
  <c r="M20" i="87" s="1"/>
  <c r="M21" i="86"/>
  <c r="M17" i="85"/>
  <c r="M18" i="84"/>
  <c r="M21" i="84"/>
  <c r="O21" i="93" l="1"/>
  <c r="O18" i="90"/>
  <c r="A22" i="95"/>
  <c r="O19" i="93"/>
  <c r="O20" i="93"/>
  <c r="M17" i="88"/>
  <c r="A23" i="87"/>
  <c r="M19" i="86"/>
  <c r="M20" i="84"/>
  <c r="M19" i="89" l="1"/>
  <c r="M22" i="84"/>
  <c r="O30" i="90"/>
  <c r="O21" i="95"/>
  <c r="A23" i="95"/>
  <c r="O23" i="94"/>
  <c r="O23" i="93"/>
  <c r="O18" i="91"/>
  <c r="M20" i="89"/>
  <c r="M18" i="87"/>
  <c r="A24" i="87"/>
  <c r="M25" i="87" s="1"/>
  <c r="M24" i="89" l="1"/>
  <c r="O26" i="90"/>
  <c r="A24" i="95"/>
  <c r="O22" i="95"/>
  <c r="O21" i="94"/>
  <c r="O22" i="94"/>
  <c r="O24" i="91"/>
  <c r="M21" i="89"/>
  <c r="A25" i="87"/>
  <c r="M24" i="87" s="1"/>
  <c r="M21" i="87"/>
  <c r="O24" i="95" l="1"/>
  <c r="O20" i="90"/>
  <c r="O18" i="95"/>
  <c r="O18" i="94"/>
  <c r="O22" i="92"/>
  <c r="M22" i="89"/>
  <c r="M20" i="88"/>
  <c r="A26" i="87"/>
  <c r="M23" i="87"/>
  <c r="O24" i="94" l="1"/>
  <c r="O20" i="94"/>
  <c r="O17" i="93"/>
  <c r="O23" i="92"/>
  <c r="O17" i="91"/>
  <c r="O23" i="91"/>
  <c r="M25" i="89"/>
  <c r="A27" i="87"/>
  <c r="M19" i="87"/>
  <c r="O25" i="93" l="1"/>
  <c r="O24" i="90"/>
  <c r="O21" i="92"/>
  <c r="O18" i="92"/>
  <c r="M23" i="89"/>
  <c r="A28" i="87"/>
  <c r="M28" i="87" s="1"/>
  <c r="O28" i="90" l="1"/>
  <c r="A29" i="87"/>
  <c r="M29" i="87" s="1"/>
  <c r="M27" i="87"/>
  <c r="O29" i="90" l="1"/>
  <c r="A30" i="87"/>
  <c r="M30" i="87" s="1"/>
  <c r="M26" i="87" l="1"/>
  <c r="BA22" i="75" l="1"/>
  <c r="BA44" i="75"/>
  <c r="BA41" i="75"/>
  <c r="BA35" i="75"/>
  <c r="BA36" i="75"/>
  <c r="BA33" i="75"/>
  <c r="BA38" i="75"/>
  <c r="BA43" i="75"/>
  <c r="BA39" i="75"/>
  <c r="BA23" i="75"/>
  <c r="BA40" i="75"/>
  <c r="BA29" i="75"/>
  <c r="BA37" i="75"/>
  <c r="BA32" i="75"/>
  <c r="BA31" i="75"/>
  <c r="BA21" i="75"/>
  <c r="BA27" i="75"/>
  <c r="BA28" i="75"/>
  <c r="BA15" i="75"/>
  <c r="BA19" i="75"/>
  <c r="BA17" i="75"/>
  <c r="BA20" i="75"/>
  <c r="BA26" i="75"/>
  <c r="BA18" i="75"/>
  <c r="BA13" i="75"/>
  <c r="BA16" i="75"/>
  <c r="BA30" i="75"/>
  <c r="BA34" i="75"/>
  <c r="BA14" i="75"/>
  <c r="BA24" i="75"/>
  <c r="BA25" i="75"/>
  <c r="BA12" i="75"/>
  <c r="F65" i="73" l="1"/>
  <c r="H61" i="73"/>
  <c r="H62" i="73" s="1"/>
  <c r="H63" i="73" s="1"/>
  <c r="H64" i="73" s="1"/>
  <c r="H66" i="73" s="1"/>
  <c r="F20" i="73"/>
  <c r="H16" i="73"/>
  <c r="H17" i="73" s="1"/>
  <c r="H18" i="73" s="1"/>
  <c r="H19" i="73" s="1"/>
  <c r="H21" i="73" s="1"/>
  <c r="A18" i="61" l="1"/>
  <c r="N25" i="28"/>
  <c r="N23" i="28"/>
  <c r="N19" i="28"/>
  <c r="N21" i="28"/>
  <c r="O19" i="61" l="1"/>
  <c r="O25" i="61" l="1"/>
  <c r="O21" i="61"/>
  <c r="N21" i="59"/>
  <c r="N23" i="59"/>
  <c r="N19" i="59"/>
  <c r="N17" i="59"/>
  <c r="N22" i="59"/>
  <c r="N20" i="59"/>
  <c r="M18" i="28"/>
  <c r="N24" i="28"/>
  <c r="N17" i="28"/>
  <c r="N22" i="28"/>
  <c r="N20" i="28"/>
  <c r="N18" i="28"/>
  <c r="O24" i="61" l="1"/>
  <c r="L24" i="61"/>
  <c r="N24" i="61" s="1"/>
  <c r="P24" i="61" s="1"/>
  <c r="J24" i="61"/>
  <c r="L23" i="61"/>
  <c r="N23" i="61" s="1"/>
  <c r="P23" i="61" s="1"/>
  <c r="J23" i="61"/>
  <c r="L26" i="61"/>
  <c r="N26" i="61" s="1"/>
  <c r="P26" i="61" s="1"/>
  <c r="J26" i="61"/>
  <c r="L20" i="61"/>
  <c r="N20" i="61" s="1"/>
  <c r="P20" i="61" s="1"/>
  <c r="J20" i="61"/>
  <c r="L25" i="61"/>
  <c r="N25" i="61" s="1"/>
  <c r="P25" i="61" s="1"/>
  <c r="J25" i="61"/>
  <c r="L17" i="61"/>
  <c r="J17" i="61"/>
  <c r="L18" i="61"/>
  <c r="N18" i="61" s="1"/>
  <c r="P18" i="61" s="1"/>
  <c r="J18" i="61"/>
  <c r="L22" i="61"/>
  <c r="J22" i="61"/>
  <c r="M19" i="61" l="1"/>
  <c r="O26" i="61"/>
  <c r="N17" i="61"/>
  <c r="P17" i="61" s="1"/>
  <c r="M21" i="61"/>
  <c r="M17" i="61"/>
  <c r="M24" i="61"/>
  <c r="M18" i="61"/>
  <c r="N22" i="61"/>
  <c r="M25" i="61"/>
  <c r="M26" i="61"/>
  <c r="M23" i="61"/>
  <c r="M22" i="61"/>
  <c r="M20" i="61"/>
  <c r="A18" i="59"/>
  <c r="A19" i="59" s="1"/>
  <c r="A20" i="59" s="1"/>
  <c r="A21" i="59" s="1"/>
  <c r="A22" i="59" s="1"/>
  <c r="A23" i="59" s="1"/>
  <c r="N18" i="59"/>
  <c r="A18" i="57"/>
  <c r="M18" i="57" s="1"/>
  <c r="A19" i="57" l="1"/>
  <c r="A20" i="57" s="1"/>
  <c r="P22" i="61"/>
  <c r="M20" i="57" l="1"/>
  <c r="M21" i="59"/>
  <c r="M20" i="59"/>
  <c r="M17" i="59" l="1"/>
  <c r="M19" i="57" l="1"/>
  <c r="M21" i="28" l="1"/>
  <c r="M19" i="59"/>
  <c r="M19" i="28"/>
  <c r="M23" i="28" l="1"/>
  <c r="M25" i="28" l="1"/>
  <c r="M18" i="59" l="1"/>
  <c r="O20" i="61" l="1"/>
  <c r="M22" i="59"/>
  <c r="M20" i="28"/>
  <c r="O17" i="61" l="1"/>
  <c r="M22" i="28"/>
  <c r="O22" i="61" l="1"/>
  <c r="O18" i="61" l="1"/>
  <c r="M17" i="28"/>
  <c r="O23" i="61" l="1"/>
  <c r="M24" i="28"/>
  <c r="F42" i="43" l="1"/>
  <c r="H38" i="43"/>
  <c r="H39" i="43" s="1"/>
  <c r="H40" i="43" s="1"/>
  <c r="H41" i="43" s="1"/>
  <c r="H43" i="43" s="1"/>
  <c r="F15" i="43"/>
  <c r="H11" i="43"/>
  <c r="H12" i="43" s="1"/>
  <c r="H13" i="43" s="1"/>
  <c r="H14" i="43" s="1"/>
  <c r="H16" i="43" s="1"/>
  <c r="F33" i="43" l="1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M23" i="59" l="1"/>
</calcChain>
</file>

<file path=xl/sharedStrings.xml><?xml version="1.0" encoding="utf-8"?>
<sst xmlns="http://schemas.openxmlformats.org/spreadsheetml/2006/main" count="2483" uniqueCount="609">
  <si>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</si>
  <si>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</si>
  <si>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</si>
  <si>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</si>
  <si>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</si>
  <si>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</si>
  <si>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</si>
  <si>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</si>
  <si>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</si>
  <si>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</si>
  <si>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</si>
  <si>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</si>
  <si>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</si>
  <si>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</si>
  <si>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</si>
  <si>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</si>
  <si>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</si>
  <si>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</si>
  <si>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</si>
  <si>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</si>
  <si>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</si>
  <si>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</si>
  <si>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</si>
  <si>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</si>
  <si>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</si>
  <si>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Рекорд России</t>
  </si>
  <si>
    <t>Министерство спорта Российской Федерации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</si>
  <si>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</si>
  <si>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</si>
  <si>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</si>
  <si>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</si>
  <si>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</si>
  <si>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</si>
  <si>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</si>
  <si>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</si>
  <si>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</si>
  <si>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</si>
  <si>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</si>
  <si>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</si>
  <si>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</si>
  <si>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</si>
  <si>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</si>
  <si>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</si>
  <si>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</si>
  <si>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</si>
  <si>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</si>
  <si>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</si>
  <si>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</si>
  <si>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</si>
  <si>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</si>
  <si>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</si>
  <si>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</si>
  <si>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</si>
  <si>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</si>
  <si>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</si>
  <si>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</si>
  <si>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</si>
  <si>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</si>
  <si>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</si>
  <si>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Фамилия Имя</t>
  </si>
  <si>
    <t>Рачинский Александр</t>
  </si>
  <si>
    <t>Исионов В.Н.</t>
  </si>
  <si>
    <t>Весовая категория 63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</si>
  <si>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</si>
  <si>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</si>
  <si>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</si>
  <si>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</si>
  <si>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</si>
  <si>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</si>
  <si>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</si>
  <si>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</si>
  <si>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</si>
  <si>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</si>
  <si>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</si>
  <si>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</si>
  <si>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</si>
  <si>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</si>
  <si>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</si>
  <si>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</si>
  <si>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</si>
  <si>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</si>
  <si>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</si>
  <si>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</si>
  <si>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</si>
  <si>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</si>
  <si>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</si>
  <si>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</si>
  <si>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</si>
  <si>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</si>
  <si>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</si>
  <si>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</si>
  <si>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</si>
  <si>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</si>
  <si>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</si>
  <si>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</si>
  <si>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Вес гирь  32 кг.</t>
  </si>
  <si>
    <t>ОДИНОЧНЫЙ РАЗРЯД — Мужчины</t>
  </si>
  <si>
    <t>ОДИНОЧНЫЙ РАЗРЯД — Женщины</t>
  </si>
  <si>
    <t>Итоговая оценка</t>
  </si>
  <si>
    <t>ФИО тренера (тренеров)</t>
  </si>
  <si>
    <t>Жонглирование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</si>
  <si>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</si>
  <si>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</si>
  <si>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Весовая категория 63 кг.</t>
  </si>
  <si>
    <t>Р.Бурятия</t>
  </si>
  <si>
    <t>ХМАО-Югра</t>
  </si>
  <si>
    <t>ЯНАО</t>
  </si>
  <si>
    <t>Максимов А.В., ВК (Вологодская область)</t>
  </si>
  <si>
    <t>Толчок  длинный цикл (юниоры)</t>
  </si>
  <si>
    <t>Первенства России по гиревому спорту среди юниоров и юниорок(19-23 года)</t>
  </si>
  <si>
    <t>№</t>
  </si>
  <si>
    <t>ФИО</t>
  </si>
  <si>
    <t>Р.Башкортостан</t>
  </si>
  <si>
    <t>Брянская обл.</t>
  </si>
  <si>
    <t>Калужская обл.</t>
  </si>
  <si>
    <t>Оренбургская обл.</t>
  </si>
  <si>
    <t>Нижегородская обл.</t>
  </si>
  <si>
    <t>Афонин И.А.</t>
  </si>
  <si>
    <t>Алтайский край</t>
  </si>
  <si>
    <t>Кировская обл.</t>
  </si>
  <si>
    <t>Пермский край</t>
  </si>
  <si>
    <t>Самарская обл.</t>
  </si>
  <si>
    <t>Томская обл.</t>
  </si>
  <si>
    <t>Тюменская обл.</t>
  </si>
  <si>
    <t>Ярославская обл.</t>
  </si>
  <si>
    <t>Малков Е.И., ВК( Кировская область)</t>
  </si>
  <si>
    <t>Толчок  длинный цикл (юниорки)</t>
  </si>
  <si>
    <t>Рывок (юниорки)</t>
  </si>
  <si>
    <t>Двоеборье (юниоры)</t>
  </si>
  <si>
    <t>Вес гирь  24 кг.</t>
  </si>
  <si>
    <t xml:space="preserve">Фирса Анна </t>
  </si>
  <si>
    <t>Краснодарский край</t>
  </si>
  <si>
    <t>Чувашская Республика</t>
  </si>
  <si>
    <t>Белгородская область</t>
  </si>
  <si>
    <t>Воронежская область</t>
  </si>
  <si>
    <t>Калужская область</t>
  </si>
  <si>
    <t>Омская область</t>
  </si>
  <si>
    <t>Оренбургская область</t>
  </si>
  <si>
    <t>Смоленская область</t>
  </si>
  <si>
    <t>Томская область</t>
  </si>
  <si>
    <t>Тюменская область</t>
  </si>
  <si>
    <t>Ярославская область</t>
  </si>
  <si>
    <t>Вологодская область</t>
  </si>
  <si>
    <t>Должность</t>
  </si>
  <si>
    <t>Категория</t>
  </si>
  <si>
    <t>Регион</t>
  </si>
  <si>
    <t>Оценка за судейство</t>
  </si>
  <si>
    <t>Малков Евгений Игнатьевич</t>
  </si>
  <si>
    <t xml:space="preserve"> Кировская область</t>
  </si>
  <si>
    <t>Максимов Александр Викторович</t>
  </si>
  <si>
    <t>Елисеев Виктор Сергеевич</t>
  </si>
  <si>
    <t>Зам.главного судьи</t>
  </si>
  <si>
    <t>Козленко Владимир Николаевич</t>
  </si>
  <si>
    <t>Спортивный судья</t>
  </si>
  <si>
    <t xml:space="preserve"> Омская область</t>
  </si>
  <si>
    <t>Барков Александр Петрович</t>
  </si>
  <si>
    <t>г. Санкт-Петербург</t>
  </si>
  <si>
    <t>Семенов Аркадий Николаевич</t>
  </si>
  <si>
    <t>Рассказов Владимир Семенович</t>
  </si>
  <si>
    <t>Липецкая область</t>
  </si>
  <si>
    <t>Сергеев Сергей Владимирович</t>
  </si>
  <si>
    <t>Потапов Олег Юрьевич</t>
  </si>
  <si>
    <t>Челябинская область</t>
  </si>
  <si>
    <t>Гоголев  Михаил Николаевич</t>
  </si>
  <si>
    <t>Егоров Валентин Владимирович</t>
  </si>
  <si>
    <t>Танаев Юрий Михайлович</t>
  </si>
  <si>
    <t>Частихин Алексей Александрович</t>
  </si>
  <si>
    <t>1 кат.</t>
  </si>
  <si>
    <t>Чалая Татьяна Ивановна</t>
  </si>
  <si>
    <t>Никифор Оксана Александровна</t>
  </si>
  <si>
    <t>г. Москва</t>
  </si>
  <si>
    <t>Маркичев Эдуард Федорович</t>
  </si>
  <si>
    <t>Новгородская область</t>
  </si>
  <si>
    <t>Республика Дагестан</t>
  </si>
  <si>
    <t>2 кат.</t>
  </si>
  <si>
    <t>г.Москва</t>
  </si>
  <si>
    <t>место</t>
  </si>
  <si>
    <t>Кириллов Сергей Александрович</t>
  </si>
  <si>
    <t>Колесниченко Никита Алексеевич</t>
  </si>
  <si>
    <t xml:space="preserve">Список  судей </t>
  </si>
  <si>
    <t>Судья-информатор</t>
  </si>
  <si>
    <t>Судья на награждении</t>
  </si>
  <si>
    <t>отл.</t>
  </si>
  <si>
    <t>хор.</t>
  </si>
  <si>
    <t>помост</t>
  </si>
  <si>
    <t>22-25 марта 2024 г.</t>
  </si>
  <si>
    <t>г. Бор,Нижегородская обл.</t>
  </si>
  <si>
    <t>Первенства России по гиревому спорту среди юниоров и юниорок(19-23 лет)</t>
  </si>
  <si>
    <t>Министерство спорта Нижегородской области</t>
  </si>
  <si>
    <t>Региональное отделение ООО «Всероссийская Федерация гиревого спорта» в Нижегородской области</t>
  </si>
  <si>
    <t xml:space="preserve">ЕКП № 2065520022021400 </t>
  </si>
  <si>
    <t>Первенства России по гиревому спорту среди юниоров и юниорок(19-23 лет).</t>
  </si>
  <si>
    <t>егиональное отделение ООО «Всероссийская Федерация гиревого спорта» в Нижегородской области</t>
  </si>
  <si>
    <t>Толчок ДЦ- эстафета ( юниоры)</t>
  </si>
  <si>
    <t xml:space="preserve">Первенства России по гиревому спорту среди юниоров и юниорок (19-23 лет) ЕКП № 2065520022021400  </t>
  </si>
  <si>
    <t>ЕКП № 2065520022021400</t>
  </si>
  <si>
    <t>68+</t>
  </si>
  <si>
    <t>95+</t>
  </si>
  <si>
    <t>г.Санкт-Петербург</t>
  </si>
  <si>
    <t>Новосибирская обл</t>
  </si>
  <si>
    <t>Ростовская область</t>
  </si>
  <si>
    <t>Челябинская обл.</t>
  </si>
  <si>
    <t>Республика Хакасия</t>
  </si>
  <si>
    <t>Кемеровская обл.</t>
  </si>
  <si>
    <t>Республика Татарстан</t>
  </si>
  <si>
    <t>Ставропольский край</t>
  </si>
  <si>
    <t>Р.Саха-Якутия</t>
  </si>
  <si>
    <t xml:space="preserve"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женщины, жонглирование и мужская эстафета) - следующим образом: 1 место - 20 очков, 2 место - 18 очков, 3 место - 16 очков, 4 место 15 -очков, последующие места на 1 очко меньше. </t>
  </si>
  <si>
    <t>Максимов А.В., ВК (г. Вологда)</t>
  </si>
  <si>
    <t>Юниоры (длинный цикл)</t>
  </si>
  <si>
    <t>Юниорки (толчок ДЦ)</t>
  </si>
  <si>
    <t>Юниорки (рывок)</t>
  </si>
  <si>
    <t>Юниоры ( двоеборье)</t>
  </si>
  <si>
    <t>Эстафета        (Юниоры)</t>
  </si>
  <si>
    <t xml:space="preserve">Пылкина Екатерина </t>
  </si>
  <si>
    <t xml:space="preserve">Минашкина Анастасия </t>
  </si>
  <si>
    <t xml:space="preserve">Грибанова Ирина </t>
  </si>
  <si>
    <t xml:space="preserve">Скаленко Данила </t>
  </si>
  <si>
    <t xml:space="preserve">Цвик Данил </t>
  </si>
  <si>
    <t xml:space="preserve">Лаптев Александр </t>
  </si>
  <si>
    <t xml:space="preserve">Жутенков Игорь </t>
  </si>
  <si>
    <t xml:space="preserve">Возжаев Андрей </t>
  </si>
  <si>
    <t>ВС</t>
  </si>
  <si>
    <t xml:space="preserve">КСШ №1 </t>
  </si>
  <si>
    <t>КСШ №1 ,ВС</t>
  </si>
  <si>
    <t>Сергеев С.В.</t>
  </si>
  <si>
    <t>Шванев В.Б.</t>
  </si>
  <si>
    <t>Калякин С.В.</t>
  </si>
  <si>
    <t>Сергеев С.В., Леонов С.Т.</t>
  </si>
  <si>
    <t>Шванев В.Б., Иванов Е.А., Алферова В.Я.</t>
  </si>
  <si>
    <t>Кашапова 
Розана</t>
  </si>
  <si>
    <t xml:space="preserve">Гетман 
Максим </t>
  </si>
  <si>
    <t xml:space="preserve">Сафин
 Сабир </t>
  </si>
  <si>
    <t>I</t>
  </si>
  <si>
    <t>Абзалова И.В.</t>
  </si>
  <si>
    <t>Забиров Р.Р.</t>
  </si>
  <si>
    <t>Минибаев Р.М.
Шаймухаметов И.М.</t>
  </si>
  <si>
    <t>МАУ ДО СШ «Буревестник»</t>
  </si>
  <si>
    <t>МАУ ДО ФСМ Чемпион</t>
  </si>
  <si>
    <t>СШ
г. Октябрьский</t>
  </si>
  <si>
    <t xml:space="preserve">Волков Даниил </t>
  </si>
  <si>
    <t xml:space="preserve">Бедный Даниил </t>
  </si>
  <si>
    <t xml:space="preserve">Круглова Виктория </t>
  </si>
  <si>
    <t>СШ 2</t>
  </si>
  <si>
    <t>СШ «Юность»</t>
  </si>
  <si>
    <t>Танаев Ю.М.</t>
  </si>
  <si>
    <t>Кацюба А.И.</t>
  </si>
  <si>
    <t xml:space="preserve">Труш А.В.  </t>
  </si>
  <si>
    <t>Сорокина Ольга</t>
  </si>
  <si>
    <t>Нижегородская область</t>
  </si>
  <si>
    <t>Весовая категория 68 кг</t>
  </si>
  <si>
    <t>Весовая категория 73 кг</t>
  </si>
  <si>
    <t>Весовая категория 78 кг</t>
  </si>
  <si>
    <t>Весовая категория 85 кг</t>
  </si>
  <si>
    <t>Весовая категория 95 кг</t>
  </si>
  <si>
    <t>Весовая категория 95+ кг</t>
  </si>
  <si>
    <t>Весовая категория 58 кг</t>
  </si>
  <si>
    <t>Весовая категория 68+ кг</t>
  </si>
  <si>
    <t>Весовая категория 68 кг.</t>
  </si>
  <si>
    <t>Весовая категория 73 кг.</t>
  </si>
  <si>
    <t>Весовая категория 78 кг.</t>
  </si>
  <si>
    <t>Весовая категория 85 кг.</t>
  </si>
  <si>
    <t>Весовая категория 95 кг.</t>
  </si>
  <si>
    <t>Весовая категория 95+ кг.</t>
  </si>
  <si>
    <t xml:space="preserve">Никитин Дмитрий </t>
  </si>
  <si>
    <t>ФГССО</t>
  </si>
  <si>
    <t>Самарская область</t>
  </si>
  <si>
    <t>Балдин А.В.</t>
  </si>
  <si>
    <t>Черникова Дарья</t>
  </si>
  <si>
    <t>Морозова М.Ф.</t>
  </si>
  <si>
    <t xml:space="preserve">Мешков 
Станислав </t>
  </si>
  <si>
    <t xml:space="preserve">Голещихин 
Даниил </t>
  </si>
  <si>
    <t xml:space="preserve">Шигильдеев 
Степан </t>
  </si>
  <si>
    <t xml:space="preserve">Ажермачев 
Данил </t>
  </si>
  <si>
    <t xml:space="preserve">Шелковкин 
Максим </t>
  </si>
  <si>
    <t xml:space="preserve">Лавриков 
Вячеслав </t>
  </si>
  <si>
    <t xml:space="preserve">Климов 
Петр </t>
  </si>
  <si>
    <t xml:space="preserve">Бойко 
Ксения </t>
  </si>
  <si>
    <t xml:space="preserve">Ковалева 
Арина </t>
  </si>
  <si>
    <t xml:space="preserve">Петрухин 
Егор </t>
  </si>
  <si>
    <t xml:space="preserve">Шабунин 
Никита </t>
  </si>
  <si>
    <t xml:space="preserve">Коробейникова 
Николина </t>
  </si>
  <si>
    <t>Полянский В.С.</t>
  </si>
  <si>
    <t>Новиков А.В.</t>
  </si>
  <si>
    <t>Чепуштанов И.В., 
Дмитриев С.Г.</t>
  </si>
  <si>
    <t>Бойко В.А.</t>
  </si>
  <si>
    <t>Чепуштанов И.В.,
Шаров Н.Ф.</t>
  </si>
  <si>
    <t>Ажермачев А.Б.</t>
  </si>
  <si>
    <t>Ажермачев А.Б.,
Перемитин Ф.В.</t>
  </si>
  <si>
    <t>Коршунов С.Д.,
Перемитин Ф.В.</t>
  </si>
  <si>
    <t>Елесов Е.Н.</t>
  </si>
  <si>
    <t>Полянский В.С.,
Перемитин Ф.В.</t>
  </si>
  <si>
    <t xml:space="preserve">Аллоярова Милана </t>
  </si>
  <si>
    <t xml:space="preserve">Карпова Анна </t>
  </si>
  <si>
    <t xml:space="preserve">Сеногноев Михаил </t>
  </si>
  <si>
    <t xml:space="preserve">Гончаров Евгений </t>
  </si>
  <si>
    <t xml:space="preserve">Майер Олег </t>
  </si>
  <si>
    <t xml:space="preserve">Трусов Никита </t>
  </si>
  <si>
    <t xml:space="preserve">Рассказов Илья </t>
  </si>
  <si>
    <t xml:space="preserve">Новиков Кирилл </t>
  </si>
  <si>
    <t xml:space="preserve">Щетков Иван </t>
  </si>
  <si>
    <t xml:space="preserve">Майер Сергей </t>
  </si>
  <si>
    <t xml:space="preserve">Кулаков Николай </t>
  </si>
  <si>
    <t>Айдбаев И.Н., Бобров В.С.</t>
  </si>
  <si>
    <t>Даричев Е.Н.</t>
  </si>
  <si>
    <t>Бобров В.С.</t>
  </si>
  <si>
    <t>Андреев И.Г.</t>
  </si>
  <si>
    <t>Даричев Е.Н., Чагин С.Г.</t>
  </si>
  <si>
    <t xml:space="preserve">Карпушенко Ульяна </t>
  </si>
  <si>
    <t xml:space="preserve">Бетин Антон </t>
  </si>
  <si>
    <t xml:space="preserve">Леонов Дмитрий </t>
  </si>
  <si>
    <t xml:space="preserve">Хуснудинова Мария </t>
  </si>
  <si>
    <t xml:space="preserve">Подгорный Иван </t>
  </si>
  <si>
    <t xml:space="preserve">Плешкова Анастасия </t>
  </si>
  <si>
    <t xml:space="preserve">Аксентьев Данил </t>
  </si>
  <si>
    <t xml:space="preserve">Половнев Кирилл </t>
  </si>
  <si>
    <t>Атлет</t>
  </si>
  <si>
    <t>Денисов И.Н., Ташланов И.С.</t>
  </si>
  <si>
    <t>Олимп</t>
  </si>
  <si>
    <t>Урожай</t>
  </si>
  <si>
    <t>Потапов О.Ю., Шадрин С.А.</t>
  </si>
  <si>
    <t>Санатин Д.С., Бобров В.С.</t>
  </si>
  <si>
    <t>Потапов О.Ю., Хуснудинов А.З.</t>
  </si>
  <si>
    <t>Денисов И.Н., Степанов В.А.</t>
  </si>
  <si>
    <t>Денисов И.Н., Шадрин С.А.</t>
  </si>
  <si>
    <t xml:space="preserve">Денисов И.Н. </t>
  </si>
  <si>
    <t xml:space="preserve">Кашпур С.Н. </t>
  </si>
  <si>
    <t xml:space="preserve">Абакаров  Азим </t>
  </si>
  <si>
    <t xml:space="preserve">Агабеков Ислам </t>
  </si>
  <si>
    <t xml:space="preserve">Агабеков Рустам </t>
  </si>
  <si>
    <t>Р.Дагестан</t>
  </si>
  <si>
    <t>ГБУ РД «СШ Белиджи»</t>
  </si>
  <si>
    <t>Саидов М.С.</t>
  </si>
  <si>
    <t>Арсентьев Виталий</t>
  </si>
  <si>
    <t>Верховцева Екатерина</t>
  </si>
  <si>
    <t>Новикова Дарья</t>
  </si>
  <si>
    <t>Гоголев М.Н.</t>
  </si>
  <si>
    <t>Волков А.А.</t>
  </si>
  <si>
    <t xml:space="preserve">Фирулева Василиса </t>
  </si>
  <si>
    <t xml:space="preserve">Кобзарь Кирилл </t>
  </si>
  <si>
    <t>МБУ ДО СШ «Уренгоец»</t>
  </si>
  <si>
    <t>ООО ГДУ</t>
  </si>
  <si>
    <t xml:space="preserve">Бабичев М.А.
Анасенко А.В. </t>
  </si>
  <si>
    <t>Походяева А.А.</t>
  </si>
  <si>
    <t xml:space="preserve">Молчанов Дианисий </t>
  </si>
  <si>
    <t xml:space="preserve">Зверев Рафаэль </t>
  </si>
  <si>
    <t xml:space="preserve">Гусев Владимир </t>
  </si>
  <si>
    <t xml:space="preserve">Гаврик Вячеслав </t>
  </si>
  <si>
    <t xml:space="preserve">Смирнов Даниил </t>
  </si>
  <si>
    <t xml:space="preserve">Бенидзе Спартак </t>
  </si>
  <si>
    <t xml:space="preserve">Обранчук Ростислав </t>
  </si>
  <si>
    <t xml:space="preserve">Пикуль Денис </t>
  </si>
  <si>
    <t xml:space="preserve">Чендылов Александр </t>
  </si>
  <si>
    <t xml:space="preserve">Ногаев Шамиль </t>
  </si>
  <si>
    <t xml:space="preserve">Лобанов Илья </t>
  </si>
  <si>
    <t xml:space="preserve">Зиновьев Илья </t>
  </si>
  <si>
    <t xml:space="preserve">Анафин Арман </t>
  </si>
  <si>
    <t xml:space="preserve">Бенидзе Елизавета </t>
  </si>
  <si>
    <t xml:space="preserve">Бушуева Эльвира </t>
  </si>
  <si>
    <t xml:space="preserve">Брюханов Максим </t>
  </si>
  <si>
    <t xml:space="preserve">Черепанов Антон </t>
  </si>
  <si>
    <t xml:space="preserve">Жумадилов Аслан </t>
  </si>
  <si>
    <t xml:space="preserve">Муравьев Владимир </t>
  </si>
  <si>
    <t>СПБ ГБУ ДО СШОРСВС им. Краевского</t>
  </si>
  <si>
    <t>Катаев И.В.</t>
  </si>
  <si>
    <t>Бенидзе Д.Б.
Сотников Е.С.</t>
  </si>
  <si>
    <t>Бенидзе А.А.
Бенидзе Д.Б.</t>
  </si>
  <si>
    <t>Пронин Е.А.</t>
  </si>
  <si>
    <t>Барков А.П.</t>
  </si>
  <si>
    <t>Руднева А.</t>
  </si>
  <si>
    <t>Синцов Л.</t>
  </si>
  <si>
    <t xml:space="preserve">Бородынкин Олег </t>
  </si>
  <si>
    <t xml:space="preserve">Прохорова  Ангелина </t>
  </si>
  <si>
    <t>Новосибирская область</t>
  </si>
  <si>
    <t xml:space="preserve">Бутенко И.А.,Баер П.А. </t>
  </si>
  <si>
    <t>Бутенко И.А.</t>
  </si>
  <si>
    <t xml:space="preserve">Константинов Александр </t>
  </si>
  <si>
    <t xml:space="preserve">Анисимов Антон </t>
  </si>
  <si>
    <t xml:space="preserve">Петухов Алексей </t>
  </si>
  <si>
    <t>Чувашская республика</t>
  </si>
  <si>
    <t>Глинкин Б.Н.</t>
  </si>
  <si>
    <t xml:space="preserve">Бурмакина Екатерина </t>
  </si>
  <si>
    <t>Р.Татарстан</t>
  </si>
  <si>
    <t xml:space="preserve">МБУ ДО СШ «Татнефть Олимп» </t>
  </si>
  <si>
    <t>Гиниатуллин А.З.</t>
  </si>
  <si>
    <t xml:space="preserve">Барбакова Александра </t>
  </si>
  <si>
    <t xml:space="preserve">Чирков Леонид </t>
  </si>
  <si>
    <t>СШОР «Маршал»</t>
  </si>
  <si>
    <t>Пянко И.А.</t>
  </si>
  <si>
    <t>Гуров В.А.
Трофимов М.А.</t>
  </si>
  <si>
    <t>Лопин Илья</t>
  </si>
  <si>
    <t xml:space="preserve">Кирий Никита </t>
  </si>
  <si>
    <t xml:space="preserve">Ахметов Руслан </t>
  </si>
  <si>
    <t xml:space="preserve">Фомин Николай </t>
  </si>
  <si>
    <t>Пестов В.М.</t>
  </si>
  <si>
    <t>Ливада Н.В.</t>
  </si>
  <si>
    <t>Фоменко А.А.</t>
  </si>
  <si>
    <t>Ермолаев Артем</t>
  </si>
  <si>
    <t>Беликова Олеся</t>
  </si>
  <si>
    <t>Кондратенко Антон</t>
  </si>
  <si>
    <t>Щекина Алеся</t>
  </si>
  <si>
    <t>Андрущенко Сергей</t>
  </si>
  <si>
    <t>Шматко Давид</t>
  </si>
  <si>
    <t>Кривко Никита</t>
  </si>
  <si>
    <t>Белых Александр</t>
  </si>
  <si>
    <t>Абраамян Артем</t>
  </si>
  <si>
    <t>Поляков Матвей</t>
  </si>
  <si>
    <t>Фомин Федор</t>
  </si>
  <si>
    <t>Спесивцев Данила</t>
  </si>
  <si>
    <t>СШ «Оскол»</t>
  </si>
  <si>
    <t>СШОР№5 
г. Белгород</t>
  </si>
  <si>
    <t>ДЮСШ Волоконовский р-н</t>
  </si>
  <si>
    <t>Власов А.П., Меркулин С.В.</t>
  </si>
  <si>
    <t>Власов А.П.,
Вильган А.П.</t>
  </si>
  <si>
    <t>Ермаков К.И., Сушков В.В.</t>
  </si>
  <si>
    <t>Вильган А.П.</t>
  </si>
  <si>
    <t>Меркулин С.В.</t>
  </si>
  <si>
    <t>Вильган А.П., Кривоконь А.И.</t>
  </si>
  <si>
    <t>Вильган А.П., Поляков М.Ю.</t>
  </si>
  <si>
    <t>Фукс Карина</t>
  </si>
  <si>
    <t>Альянова Виктория</t>
  </si>
  <si>
    <t>Яськова Елена</t>
  </si>
  <si>
    <t>Профсоюзы</t>
  </si>
  <si>
    <t>Брянская область</t>
  </si>
  <si>
    <t>Гомонов В.Н.,</t>
  </si>
  <si>
    <t>Гомонов В.Н.,Лукьянчиков Ю.В.</t>
  </si>
  <si>
    <t xml:space="preserve">Лапин Александр </t>
  </si>
  <si>
    <t xml:space="preserve">Меденцева Дарья </t>
  </si>
  <si>
    <t>Кемеровская область</t>
  </si>
  <si>
    <t>Шляхова Д.П.</t>
  </si>
  <si>
    <t>МАУ ДО «КСШ КМО»</t>
  </si>
  <si>
    <t xml:space="preserve">Камардин
Максим </t>
  </si>
  <si>
    <t xml:space="preserve">Киякин
Александр </t>
  </si>
  <si>
    <t xml:space="preserve">Кожеватова
Василиса </t>
  </si>
  <si>
    <t xml:space="preserve">Кузьмичева
Ксения </t>
  </si>
  <si>
    <t>СШ №1 им. Л.Д. Ковалевского</t>
  </si>
  <si>
    <t>Павлов С.П.</t>
  </si>
  <si>
    <t xml:space="preserve">Пивень Андрей </t>
  </si>
  <si>
    <t>Якушев Роман</t>
  </si>
  <si>
    <t>Карнаухов Даниил</t>
  </si>
  <si>
    <t>Рассадин А. А. Корягин П.C</t>
  </si>
  <si>
    <t>Любимский С. А. Алексеев В. И  Леонов С. Т</t>
  </si>
  <si>
    <t>Рассадин А. А. Хлебодаров А. А</t>
  </si>
  <si>
    <t xml:space="preserve">Сергеев Алексей </t>
  </si>
  <si>
    <t xml:space="preserve">Николаев Аркадий </t>
  </si>
  <si>
    <t xml:space="preserve">Ромадин Тимофей </t>
  </si>
  <si>
    <t xml:space="preserve">Трофимова  Алена  </t>
  </si>
  <si>
    <t>Трофимова А.А, Садыков Р.И.</t>
  </si>
  <si>
    <t>Шпартко М.А, Рябков А.И.</t>
  </si>
  <si>
    <t>Шпартко М.А, Никифор А.А.</t>
  </si>
  <si>
    <t>Садыков Р.И, Лепехов Г.А.</t>
  </si>
  <si>
    <t xml:space="preserve">Голодяева Елена </t>
  </si>
  <si>
    <t>ОГКУДО «УСАШ ПСР»</t>
  </si>
  <si>
    <t>Ульяновская область</t>
  </si>
  <si>
    <t>Стафеев А.И.</t>
  </si>
  <si>
    <t>Толстошеев Артём</t>
  </si>
  <si>
    <t>Евсюков Роман</t>
  </si>
  <si>
    <t>Кашкаров Артур</t>
  </si>
  <si>
    <t>Полибин Михаил</t>
  </si>
  <si>
    <t>Лапшина Наталья</t>
  </si>
  <si>
    <t>Пожидаев В.В.</t>
  </si>
  <si>
    <t>Сизинцев А.Н.</t>
  </si>
  <si>
    <t>Платонов С.С.</t>
  </si>
  <si>
    <t>Белова Н.Ю.</t>
  </si>
  <si>
    <t>Каптевич Валерия</t>
  </si>
  <si>
    <t>Лунёв Артём</t>
  </si>
  <si>
    <t>Баев Матвей</t>
  </si>
  <si>
    <t>Кукшин Илья</t>
  </si>
  <si>
    <t>Огородник Кирилл</t>
  </si>
  <si>
    <t>Куликова Екатерина</t>
  </si>
  <si>
    <t>Цулая Тамрико</t>
  </si>
  <si>
    <t>Цимерман Максим</t>
  </si>
  <si>
    <t>Джунушов Айбек</t>
  </si>
  <si>
    <t>Ковтунов Никита</t>
  </si>
  <si>
    <t>Харченко Иван</t>
  </si>
  <si>
    <t>Харченко Никита</t>
  </si>
  <si>
    <t>Курдюков В.С.</t>
  </si>
  <si>
    <t>Сагандыков К.К.</t>
  </si>
  <si>
    <t>Козленко В.Н.</t>
  </si>
  <si>
    <t>Козленко В.Н., Харченко С.М.</t>
  </si>
  <si>
    <t>Сагандыков К.К.
Козленко В.Н.</t>
  </si>
  <si>
    <t>Сагандыков К.К.
Калина Г.А.</t>
  </si>
  <si>
    <t>Козленко В.Н., 
Адамсон Р.А..</t>
  </si>
  <si>
    <t>Козленко В.Н., 
Круч А.П.</t>
  </si>
  <si>
    <t>Козленко В.Н.,
Чудаков В.А.</t>
  </si>
  <si>
    <t>Козленко В.Н.
Харченко С.М.</t>
  </si>
  <si>
    <t>Козленко В.Н.
Харченко С.М</t>
  </si>
  <si>
    <t>Смыковский Артём</t>
  </si>
  <si>
    <t>Купш Денис</t>
  </si>
  <si>
    <t>Ельчанинова Вероника</t>
  </si>
  <si>
    <t>Вербицкий Дмитрий</t>
  </si>
  <si>
    <t>Анасенко А.В.
Козлов В.И.</t>
  </si>
  <si>
    <t>Елисеева Н.А., Переверзев Н.И.</t>
  </si>
  <si>
    <t>Елисеев В.С., 
Круч А.П.</t>
  </si>
  <si>
    <t>Орлов Сергей</t>
  </si>
  <si>
    <t>Петров В.А.</t>
  </si>
  <si>
    <t>МБУ ДО СШ г.Светлогорск</t>
  </si>
  <si>
    <t>Новоселов Андрей</t>
  </si>
  <si>
    <t>Алцыбеев Никита</t>
  </si>
  <si>
    <t>Кашин Кирилл</t>
  </si>
  <si>
    <t>Медведев Максим</t>
  </si>
  <si>
    <t>Вахонин Егор</t>
  </si>
  <si>
    <t>Кировская область</t>
  </si>
  <si>
    <t xml:space="preserve">КОГАУ ДО
«СШОР «Юность» </t>
  </si>
  <si>
    <t>Малков Е.И.</t>
  </si>
  <si>
    <t xml:space="preserve">Синицын Сергей </t>
  </si>
  <si>
    <t xml:space="preserve">Воропаева Виктория </t>
  </si>
  <si>
    <t>МКУ ДО «Бобровская СШ имени В.Л. Паткина»</t>
  </si>
  <si>
    <t>Колесниченко Н. А.</t>
  </si>
  <si>
    <t>Сорокин Н. Н.</t>
  </si>
  <si>
    <t xml:space="preserve">Астахов Евгений </t>
  </si>
  <si>
    <t xml:space="preserve">Крючков Ярослав </t>
  </si>
  <si>
    <t xml:space="preserve">Жерненков Никита </t>
  </si>
  <si>
    <t xml:space="preserve">Маринкин Егор </t>
  </si>
  <si>
    <t xml:space="preserve">Новомлинцева Мария </t>
  </si>
  <si>
    <t xml:space="preserve">Иванов Никита </t>
  </si>
  <si>
    <t xml:space="preserve">Пак Алан </t>
  </si>
  <si>
    <t xml:space="preserve">Богданов Богдан </t>
  </si>
  <si>
    <t xml:space="preserve">Сажко Артемий </t>
  </si>
  <si>
    <t xml:space="preserve">Подольская Анастасия </t>
  </si>
  <si>
    <t xml:space="preserve">Мотякова Анастасия </t>
  </si>
  <si>
    <t>Турищев Д.В.</t>
  </si>
  <si>
    <t>Трофимов М.А. Баранов Е.С.</t>
  </si>
  <si>
    <t>Никольский С.А.</t>
  </si>
  <si>
    <t>Никифор О.А.</t>
  </si>
  <si>
    <t>Соловьев А.В.</t>
  </si>
  <si>
    <t>Кузнецов В.А. Ширшова В.Ф.</t>
  </si>
  <si>
    <t xml:space="preserve">Жибинов Фёдор </t>
  </si>
  <si>
    <t xml:space="preserve">Филипьев Владислав </t>
  </si>
  <si>
    <t xml:space="preserve">Букова Ольга </t>
  </si>
  <si>
    <t xml:space="preserve">Иванова Анна </t>
  </si>
  <si>
    <t>СШ</t>
  </si>
  <si>
    <t>Жибинов К.В., Жибинов В.В.</t>
  </si>
  <si>
    <t>Р.Хакасия</t>
  </si>
  <si>
    <t xml:space="preserve">Маликов Данил </t>
  </si>
  <si>
    <t xml:space="preserve">Попова Анна </t>
  </si>
  <si>
    <t>Мошев  Д.И.Панфилов Г.Н.</t>
  </si>
  <si>
    <t>ДС «Прикамье»</t>
  </si>
  <si>
    <t>Бирюков С.Н.</t>
  </si>
  <si>
    <t>Турищев Д.В.Ромашин Ю.А.</t>
  </si>
  <si>
    <t>Токарев Михаил</t>
  </si>
  <si>
    <t xml:space="preserve">Руднева Анна </t>
  </si>
  <si>
    <t xml:space="preserve">Михайлов 
Владислав </t>
  </si>
  <si>
    <t>Чепуштанов И.В.</t>
  </si>
  <si>
    <t>Бомбосов Б.А.,Ахметзянов А. Р.</t>
  </si>
  <si>
    <t xml:space="preserve">Гаврилов Даниил </t>
  </si>
  <si>
    <t>Баранов Е.С.</t>
  </si>
  <si>
    <t>Катаев И.В., Бирюков С.Н.</t>
  </si>
  <si>
    <t>Бенидзе Д. Б., Булатов П.В., Сотников Е.С.</t>
  </si>
  <si>
    <t>Бенидзе Д. Б., Сотников Е.С., Балдин А.В.</t>
  </si>
  <si>
    <t>Пронин Е. А., Сагандыков К. К., Катаев И.В.</t>
  </si>
  <si>
    <t>Пронин Е. А., Катаев И. В.</t>
  </si>
  <si>
    <t>Пронин Е. А., Сагандыков К. К.</t>
  </si>
  <si>
    <t>Бенидзе А. А. Огарев В.Я., Вильган А.П.</t>
  </si>
  <si>
    <t>Танаев Ю.М., Малов В.В.</t>
  </si>
  <si>
    <t>КОМАНДА : Тюменская область</t>
  </si>
  <si>
    <t>КОМАНДА : Белгородская область</t>
  </si>
  <si>
    <t>КОМАНДА: Омская область</t>
  </si>
  <si>
    <t>КОМАНДА : г. Санкт-Петербург</t>
  </si>
  <si>
    <t>КОМАНДА: Томская область</t>
  </si>
  <si>
    <t>КОМАНДА : г.Москва</t>
  </si>
  <si>
    <t>КОМАНДА : Ростовская область</t>
  </si>
  <si>
    <t>Павлов С.П.,Ерохин  А.В.</t>
  </si>
  <si>
    <t>Трофимова А.А.Лепехов Г.А</t>
  </si>
  <si>
    <t>Шпартко М.А, Руднев С.Л.</t>
  </si>
  <si>
    <t xml:space="preserve">  Количество  регионов    </t>
  </si>
  <si>
    <t xml:space="preserve">  Количество участников</t>
  </si>
  <si>
    <t>Разряд (Звание)</t>
  </si>
  <si>
    <t>Латышенко С.Р.,Юшков Е.А.</t>
  </si>
  <si>
    <t>Ульяновская обл.</t>
  </si>
  <si>
    <t xml:space="preserve"> Маркичев Э.Ф. 1 кат(Нижегородская область)</t>
  </si>
  <si>
    <t xml:space="preserve">Елисеев В.С. ВК( Омская область)         </t>
  </si>
  <si>
    <t>Итоговая оценка(обязательная программа)</t>
  </si>
  <si>
    <t>Итоговая оценка(произвольная программа )</t>
  </si>
  <si>
    <t>Миллер Юлия Олеговна</t>
  </si>
  <si>
    <t>Трофимов Сергей Николаевич</t>
  </si>
  <si>
    <t>Сагандыков Кайрат Каиржанович</t>
  </si>
  <si>
    <t>Бронюков Юрий Анатольевич</t>
  </si>
  <si>
    <t>Чернов Александр Вячеславович</t>
  </si>
  <si>
    <t>Показан результат превышающий высшее достижение России среди юниоров в толчке длинный цикл ,весовая категория 78 кг. Майер Олег (Тюменская область)-82 подъёма.</t>
  </si>
  <si>
    <t>Показан результат превышающий высшее достижение России среди юниоров в толчке длинный цикл ,весовая категория 95+ кг. Чирков Леонид (Калужская область)-79 подъёмов.</t>
  </si>
  <si>
    <t>Показан результат превышающий высшее достижение России среди юниорок в толчке длинный цикл ,весовая категория 63 кг. Барбакова Александра (Калужская область)-63 подъёма.</t>
  </si>
  <si>
    <t>Показан результат превышающий высшее достижение России среди юниорок в толчке длинный цикл ,весовая категория 68 кг. Воропаева Виктория (Воронежская область)-56 подъёмов.</t>
  </si>
  <si>
    <t>Мошев  Д.И.,Лунёв А.Г.</t>
  </si>
  <si>
    <t>Никифор О.А.,Руднева А.С.</t>
  </si>
  <si>
    <t>Парфёнов Никита Игоревич</t>
  </si>
  <si>
    <t>Саидов Магелан Саидович</t>
  </si>
  <si>
    <t>Владимирская область</t>
  </si>
  <si>
    <t xml:space="preserve"> Чувашская Республика</t>
  </si>
  <si>
    <t>г. Санкт-Петербург-Краснодарский край</t>
  </si>
  <si>
    <t>Сергеев С.В., Мармазов С.В.</t>
  </si>
  <si>
    <t>Арифулин Александр Насимиевич</t>
  </si>
  <si>
    <t>Валуйкина  Александра Гамлетовна</t>
  </si>
  <si>
    <t>Тарвердиева Мария Алексеевна</t>
  </si>
  <si>
    <t>Вильданов Андрей</t>
  </si>
  <si>
    <t>Петров В.М.</t>
  </si>
  <si>
    <t>Косухин Владислав</t>
  </si>
  <si>
    <t>Дубровин Д.А.</t>
  </si>
  <si>
    <t>Жонглирование "Итоговый результат"</t>
  </si>
  <si>
    <t>Кузнецов О.Г., Елькин Ю.Г.</t>
  </si>
  <si>
    <t>Редькина Елена Альфатовна</t>
  </si>
  <si>
    <t>Магомедмирзоев Рустамзал Гусенович</t>
  </si>
  <si>
    <t>Р, Бурятия</t>
  </si>
  <si>
    <t>Р, Дагестан</t>
  </si>
  <si>
    <t>КМС+</t>
  </si>
  <si>
    <t>Показан результат превышающий высшее достижение России среди юниорок в рывке ,весовая категория 68 кг. Бенидзе Елизавета (г.Санкт-Петербург))-182 подъёма.</t>
  </si>
  <si>
    <t>Показан результат превышающий высшее достижение России среди юниорок в рывке ,весовая категория 68+кг. Верховцева Екатерина (Ярославская область)-165 подъёмов.</t>
  </si>
  <si>
    <t>Показан результат превышающий высшее достижение России среди юниоров в рывке ,весовая категория 78 кг. Щетков Иван (Тюменская область)-173 подъёма.</t>
  </si>
  <si>
    <t>Лукьянчиков Юрий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</si>
</sst>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9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 Cyr"/>
    </font>
    <font>
      <b/>
      <sz val="10"/>
      <name val="Arial Cyr"/>
    </font>
    <font>
      <b/>
      <sz val="12"/>
      <name val="Arial Cyr"/>
    </font>
    <font>
      <i/>
      <sz val="10"/>
      <name val="Arial Cyr"/>
    </font>
    <font>
      <sz val="8"/>
      <name val="Arial Cyr"/>
    </font>
    <font>
      <b/>
      <i/>
      <sz val="1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/>
      <sz val="14"/>
      <name val="Times New Roman"/>
      <family val="1"/>
      <charset val="1"/>
    </font>
    <font>
      <sz val="11"/>
      <name val="Times New Roman"/>
      <family val="1"/>
      <charset val="204"/>
    </font>
    <font>
      <sz val="12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indexed="65"/>
        <bgColor rgb="FFEBF1DE"/>
      </patternFill>
    </fill>
  </fills>
  <borders count="17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6" fillId="0" borderId="0"/>
    <xf numFmtId="0" fontId="28" fillId="0" borderId="0"/>
    <xf numFmtId="0" fontId="9" fillId="0" borderId="0"/>
    <xf numFmtId="0" fontId="1" fillId="0" borderId="0"/>
    <xf numFmtId="0" fontId="1" fillId="0" borderId="0"/>
    <xf numFmtId="0" fontId="35" fillId="0" borderId="0"/>
    <xf numFmtId="0" fontId="40" fillId="0" borderId="0"/>
  </cellStyleXfs>
  <cellXfs count="535">
    <xf numFmtId="0" fontId="0" fillId="0" borderId="0" xfId="0"/>
    <xf numFmtId="0" fontId="0" fillId="0" borderId="0" xfId="0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3" xfId="1" applyFont="1" applyBorder="1" applyAlignment="1">
      <alignment horizontal="center" vertical="center"/>
    </xf>
    <xf numFmtId="0" fontId="9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8" fillId="0" borderId="0" xfId="0" applyFont="1"/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6" xfId="0" applyBorder="1"/>
    <xf numFmtId="0" fontId="0" fillId="0" borderId="3" xfId="0" applyBorder="1" applyAlignment="1">
      <alignment horizontal="center"/>
    </xf>
    <xf numFmtId="0" fontId="16" fillId="3" borderId="3" xfId="0" applyFont="1" applyFill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7" xfId="0" applyBorder="1"/>
    <xf numFmtId="0" fontId="16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38" xfId="0" applyBorder="1" applyAlignment="1">
      <alignment wrapText="1"/>
    </xf>
    <xf numFmtId="0" fontId="6" fillId="0" borderId="0" xfId="0" applyFont="1" applyAlignment="1">
      <alignment horizontal="left" vertical="top"/>
    </xf>
    <xf numFmtId="2" fontId="0" fillId="0" borderId="3" xfId="0" applyNumberForma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0" fillId="0" borderId="3" xfId="0" applyNumberForma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20" fillId="0" borderId="1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39" xfId="0" applyBorder="1" applyAlignment="1">
      <alignment wrapText="1"/>
    </xf>
    <xf numFmtId="0" fontId="0" fillId="0" borderId="14" xfId="0" applyBorder="1"/>
    <xf numFmtId="2" fontId="20" fillId="4" borderId="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2" fontId="16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 vertical="center"/>
    </xf>
    <xf numFmtId="2" fontId="0" fillId="4" borderId="3" xfId="0" applyNumberFormat="1" applyFill="1" applyBorder="1" applyAlignment="1">
      <alignment horizontal="center"/>
    </xf>
    <xf numFmtId="0" fontId="6" fillId="4" borderId="0" xfId="0" applyFont="1" applyFill="1" applyAlignment="1">
      <alignment horizontal="left" vertical="top"/>
    </xf>
    <xf numFmtId="0" fontId="0" fillId="4" borderId="0" xfId="0" applyFill="1"/>
    <xf numFmtId="0" fontId="8" fillId="4" borderId="3" xfId="0" applyFont="1" applyFill="1" applyBorder="1" applyAlignment="1">
      <alignment horizontal="center" vertical="center" wrapText="1"/>
    </xf>
    <xf numFmtId="2" fontId="0" fillId="4" borderId="3" xfId="0" applyNumberFormat="1" applyFill="1" applyBorder="1" applyAlignment="1">
      <alignment horizontal="center" vertical="center" wrapText="1"/>
    </xf>
    <xf numFmtId="2" fontId="16" fillId="4" borderId="3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/>
    <xf numFmtId="0" fontId="22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8" fillId="0" borderId="0" xfId="73"/>
    <xf numFmtId="0" fontId="29" fillId="0" borderId="0" xfId="73" applyFont="1"/>
    <xf numFmtId="0" fontId="24" fillId="0" borderId="0" xfId="0" applyFont="1" applyAlignment="1">
      <alignment vertical="center"/>
    </xf>
    <xf numFmtId="0" fontId="28" fillId="4" borderId="0" xfId="73" applyFill="1"/>
    <xf numFmtId="0" fontId="30" fillId="0" borderId="48" xfId="73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2" fontId="32" fillId="4" borderId="3" xfId="0" applyNumberFormat="1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horizontal="left" vertical="center"/>
    </xf>
    <xf numFmtId="0" fontId="31" fillId="0" borderId="59" xfId="73" applyFont="1" applyBorder="1"/>
    <xf numFmtId="0" fontId="31" fillId="4" borderId="59" xfId="73" applyFont="1" applyFill="1" applyBorder="1"/>
    <xf numFmtId="0" fontId="35" fillId="0" borderId="0" xfId="77" applyAlignment="1">
      <alignment horizontal="center" vertical="center"/>
    </xf>
    <xf numFmtId="0" fontId="35" fillId="0" borderId="0" xfId="77"/>
    <xf numFmtId="0" fontId="20" fillId="0" borderId="3" xfId="77" applyFont="1" applyBorder="1" applyAlignment="1">
      <alignment horizontal="center" vertical="center"/>
    </xf>
    <xf numFmtId="0" fontId="20" fillId="0" borderId="63" xfId="77" applyFont="1" applyBorder="1" applyAlignment="1">
      <alignment horizontal="center" vertical="center"/>
    </xf>
    <xf numFmtId="0" fontId="11" fillId="0" borderId="3" xfId="77" applyFont="1" applyBorder="1" applyAlignment="1">
      <alignment horizontal="center" vertical="center"/>
    </xf>
    <xf numFmtId="0" fontId="11" fillId="0" borderId="3" xfId="77" applyFont="1" applyBorder="1" applyAlignment="1">
      <alignment horizontal="center" vertical="center" wrapText="1"/>
    </xf>
    <xf numFmtId="0" fontId="20" fillId="4" borderId="5" xfId="77" applyFont="1" applyFill="1" applyBorder="1" applyAlignment="1">
      <alignment horizontal="left" vertical="center"/>
    </xf>
    <xf numFmtId="0" fontId="32" fillId="4" borderId="5" xfId="0" applyFont="1" applyFill="1" applyBorder="1" applyAlignment="1">
      <alignment horizontal="left" vertical="center"/>
    </xf>
    <xf numFmtId="0" fontId="25" fillId="0" borderId="0" xfId="0" applyFont="1"/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7" fillId="4" borderId="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/>
    </xf>
    <xf numFmtId="0" fontId="11" fillId="0" borderId="3" xfId="0" applyFont="1" applyBorder="1" applyAlignment="1">
      <alignment horizontal="center"/>
    </xf>
    <xf numFmtId="0" fontId="12" fillId="0" borderId="29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36" fillId="0" borderId="0" xfId="0" applyFont="1"/>
    <xf numFmtId="0" fontId="11" fillId="0" borderId="0" xfId="0" applyFont="1"/>
    <xf numFmtId="0" fontId="11" fillId="0" borderId="20" xfId="0" applyFont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12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17" fillId="0" borderId="29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7" fillId="0" borderId="0" xfId="77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0" fontId="37" fillId="0" borderId="0" xfId="77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3" fillId="0" borderId="68" xfId="0" applyFont="1" applyBorder="1" applyAlignment="1">
      <alignment horizontal="center"/>
    </xf>
    <xf numFmtId="0" fontId="9" fillId="0" borderId="68" xfId="0" applyFont="1" applyBorder="1" applyAlignment="1">
      <alignment horizontal="center" vertical="center"/>
    </xf>
    <xf numFmtId="0" fontId="9" fillId="4" borderId="68" xfId="0" applyFont="1" applyFill="1" applyBorder="1" applyAlignment="1">
      <alignment horizontal="center" vertical="center"/>
    </xf>
    <xf numFmtId="0" fontId="9" fillId="0" borderId="76" xfId="0" applyFont="1" applyBorder="1" applyAlignment="1">
      <alignment horizontal="left"/>
    </xf>
    <xf numFmtId="0" fontId="9" fillId="0" borderId="76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9" fillId="0" borderId="73" xfId="0" applyFont="1" applyBorder="1" applyAlignment="1">
      <alignment horizontal="left"/>
    </xf>
    <xf numFmtId="0" fontId="9" fillId="0" borderId="77" xfId="0" applyFont="1" applyBorder="1" applyAlignment="1">
      <alignment horizontal="center"/>
    </xf>
    <xf numFmtId="0" fontId="9" fillId="0" borderId="78" xfId="0" applyFont="1" applyBorder="1" applyAlignment="1">
      <alignment horizontal="center"/>
    </xf>
    <xf numFmtId="0" fontId="0" fillId="0" borderId="76" xfId="0" applyBorder="1" applyAlignment="1">
      <alignment horizontal="center" vertical="center"/>
    </xf>
    <xf numFmtId="0" fontId="8" fillId="0" borderId="76" xfId="0" applyFont="1" applyBorder="1" applyAlignment="1">
      <alignment horizontal="center" vertical="center" wrapText="1"/>
    </xf>
    <xf numFmtId="0" fontId="11" fillId="4" borderId="76" xfId="0" applyFont="1" applyFill="1" applyBorder="1" applyAlignment="1">
      <alignment horizontal="center" vertical="center"/>
    </xf>
    <xf numFmtId="0" fontId="0" fillId="0" borderId="76" xfId="0" applyBorder="1" applyAlignment="1">
      <alignment horizontal="center"/>
    </xf>
    <xf numFmtId="0" fontId="32" fillId="4" borderId="73" xfId="0" applyFont="1" applyFill="1" applyBorder="1" applyAlignment="1">
      <alignment horizontal="left" vertical="center"/>
    </xf>
    <xf numFmtId="0" fontId="27" fillId="0" borderId="74" xfId="0" applyFont="1" applyBorder="1" applyAlignment="1">
      <alignment horizontal="center" vertical="center" wrapText="1"/>
    </xf>
    <xf numFmtId="0" fontId="0" fillId="0" borderId="75" xfId="0" applyBorder="1"/>
    <xf numFmtId="2" fontId="11" fillId="4" borderId="76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69" xfId="0" applyFont="1" applyBorder="1" applyAlignment="1">
      <alignment horizontal="left"/>
    </xf>
    <xf numFmtId="2" fontId="0" fillId="0" borderId="76" xfId="0" applyNumberFormat="1" applyBorder="1" applyAlignment="1">
      <alignment horizontal="center"/>
    </xf>
    <xf numFmtId="0" fontId="6" fillId="0" borderId="76" xfId="0" applyFont="1" applyBorder="1" applyAlignment="1">
      <alignment horizontal="center"/>
    </xf>
    <xf numFmtId="2" fontId="32" fillId="4" borderId="76" xfId="0" applyNumberFormat="1" applyFont="1" applyFill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76" xfId="0" applyBorder="1" applyAlignment="1">
      <alignment horizontal="center" vertical="center" shrinkToFit="1"/>
    </xf>
    <xf numFmtId="2" fontId="11" fillId="0" borderId="76" xfId="0" applyNumberFormat="1" applyFont="1" applyBorder="1" applyAlignment="1">
      <alignment horizontal="center" vertical="center"/>
    </xf>
    <xf numFmtId="0" fontId="41" fillId="0" borderId="0" xfId="78" applyFont="1" applyAlignment="1">
      <alignment horizontal="center" vertical="center"/>
    </xf>
    <xf numFmtId="0" fontId="41" fillId="0" borderId="0" xfId="78" applyFont="1"/>
    <xf numFmtId="0" fontId="41" fillId="0" borderId="0" xfId="78" applyFont="1" applyAlignment="1">
      <alignment horizontal="center"/>
    </xf>
    <xf numFmtId="0" fontId="41" fillId="7" borderId="0" xfId="78" applyFont="1" applyFill="1"/>
    <xf numFmtId="0" fontId="42" fillId="0" borderId="0" xfId="78" applyFont="1" applyAlignment="1">
      <alignment horizontal="center"/>
    </xf>
    <xf numFmtId="0" fontId="44" fillId="0" borderId="0" xfId="78" applyFont="1" applyAlignment="1">
      <alignment horizontal="center" vertical="center"/>
    </xf>
    <xf numFmtId="0" fontId="41" fillId="7" borderId="0" xfId="78" applyFont="1" applyFill="1" applyAlignment="1">
      <alignment horizontal="center" vertical="center"/>
    </xf>
    <xf numFmtId="0" fontId="41" fillId="0" borderId="58" xfId="78" applyFont="1" applyBorder="1" applyAlignment="1">
      <alignment horizontal="center" vertical="center"/>
    </xf>
    <xf numFmtId="0" fontId="41" fillId="0" borderId="89" xfId="78" applyFont="1" applyBorder="1" applyAlignment="1">
      <alignment horizontal="center" vertical="center"/>
    </xf>
    <xf numFmtId="0" fontId="41" fillId="0" borderId="90" xfId="78" applyFont="1" applyBorder="1" applyAlignment="1">
      <alignment horizontal="center" vertical="center"/>
    </xf>
    <xf numFmtId="0" fontId="41" fillId="0" borderId="91" xfId="78" applyFont="1" applyBorder="1" applyAlignment="1">
      <alignment horizontal="center" vertical="center"/>
    </xf>
    <xf numFmtId="0" fontId="42" fillId="0" borderId="98" xfId="78" applyFont="1" applyBorder="1" applyAlignment="1">
      <alignment horizontal="center" vertical="center"/>
    </xf>
    <xf numFmtId="0" fontId="41" fillId="7" borderId="99" xfId="78" applyFont="1" applyFill="1" applyBorder="1" applyAlignment="1">
      <alignment vertical="center"/>
    </xf>
    <xf numFmtId="0" fontId="41" fillId="4" borderId="60" xfId="78" applyFont="1" applyFill="1" applyBorder="1" applyAlignment="1">
      <alignment horizontal="center" vertical="center"/>
    </xf>
    <xf numFmtId="0" fontId="41" fillId="4" borderId="99" xfId="78" applyFont="1" applyFill="1" applyBorder="1" applyAlignment="1">
      <alignment horizontal="center" vertical="center"/>
    </xf>
    <xf numFmtId="0" fontId="41" fillId="4" borderId="100" xfId="78" applyFont="1" applyFill="1" applyBorder="1" applyAlignment="1">
      <alignment horizontal="center" vertical="center"/>
    </xf>
    <xf numFmtId="0" fontId="41" fillId="4" borderId="101" xfId="78" applyFont="1" applyFill="1" applyBorder="1" applyAlignment="1">
      <alignment horizontal="center" vertical="center"/>
    </xf>
    <xf numFmtId="0" fontId="41" fillId="4" borderId="50" xfId="78" applyFont="1" applyFill="1" applyBorder="1" applyAlignment="1">
      <alignment horizontal="center" vertical="center"/>
    </xf>
    <xf numFmtId="0" fontId="41" fillId="4" borderId="46" xfId="78" applyFont="1" applyFill="1" applyBorder="1" applyAlignment="1">
      <alignment horizontal="center" vertical="center"/>
    </xf>
    <xf numFmtId="0" fontId="41" fillId="4" borderId="53" xfId="78" applyFont="1" applyFill="1" applyBorder="1" applyAlignment="1">
      <alignment horizontal="center" vertical="center"/>
    </xf>
    <xf numFmtId="0" fontId="41" fillId="4" borderId="102" xfId="78" applyFont="1" applyFill="1" applyBorder="1" applyAlignment="1">
      <alignment horizontal="center" vertical="center"/>
    </xf>
    <xf numFmtId="0" fontId="41" fillId="4" borderId="103" xfId="78" applyFont="1" applyFill="1" applyBorder="1" applyAlignment="1">
      <alignment horizontal="center" vertical="center"/>
    </xf>
    <xf numFmtId="0" fontId="41" fillId="4" borderId="104" xfId="78" applyFont="1" applyFill="1" applyBorder="1" applyAlignment="1">
      <alignment horizontal="center" vertical="center"/>
    </xf>
    <xf numFmtId="0" fontId="41" fillId="4" borderId="105" xfId="78" applyFont="1" applyFill="1" applyBorder="1" applyAlignment="1">
      <alignment horizontal="center" vertical="center"/>
    </xf>
    <xf numFmtId="0" fontId="41" fillId="4" borderId="106" xfId="78" applyFont="1" applyFill="1" applyBorder="1" applyAlignment="1">
      <alignment horizontal="center" vertical="center"/>
    </xf>
    <xf numFmtId="0" fontId="42" fillId="0" borderId="107" xfId="78" applyFont="1" applyBorder="1" applyAlignment="1">
      <alignment horizontal="center" vertical="center"/>
    </xf>
    <xf numFmtId="0" fontId="42" fillId="0" borderId="108" xfId="78" applyFont="1" applyBorder="1" applyAlignment="1">
      <alignment horizontal="center" vertical="center"/>
    </xf>
    <xf numFmtId="0" fontId="41" fillId="4" borderId="57" xfId="78" applyFont="1" applyFill="1" applyBorder="1" applyAlignment="1">
      <alignment horizontal="center" vertical="center"/>
    </xf>
    <xf numFmtId="0" fontId="41" fillId="4" borderId="110" xfId="78" applyFont="1" applyFill="1" applyBorder="1" applyAlignment="1">
      <alignment horizontal="center" vertical="center"/>
    </xf>
    <xf numFmtId="0" fontId="41" fillId="4" borderId="111" xfId="78" applyFont="1" applyFill="1" applyBorder="1" applyAlignment="1">
      <alignment horizontal="center" vertical="center"/>
    </xf>
    <xf numFmtId="0" fontId="41" fillId="4" borderId="112" xfId="78" applyFont="1" applyFill="1" applyBorder="1" applyAlignment="1">
      <alignment horizontal="center" vertical="center"/>
    </xf>
    <xf numFmtId="0" fontId="41" fillId="4" borderId="77" xfId="78" applyFont="1" applyFill="1" applyBorder="1" applyAlignment="1">
      <alignment horizontal="center" vertical="center"/>
    </xf>
    <xf numFmtId="0" fontId="41" fillId="4" borderId="78" xfId="78" applyFont="1" applyFill="1" applyBorder="1" applyAlignment="1">
      <alignment horizontal="center" vertical="center"/>
    </xf>
    <xf numFmtId="0" fontId="41" fillId="4" borderId="79" xfId="78" applyFont="1" applyFill="1" applyBorder="1" applyAlignment="1">
      <alignment horizontal="center" vertical="center"/>
    </xf>
    <xf numFmtId="0" fontId="41" fillId="4" borderId="15" xfId="78" applyFont="1" applyFill="1" applyBorder="1" applyAlignment="1">
      <alignment horizontal="center" vertical="center"/>
    </xf>
    <xf numFmtId="0" fontId="41" fillId="4" borderId="19" xfId="78" applyFont="1" applyFill="1" applyBorder="1" applyAlignment="1">
      <alignment horizontal="center" vertical="center"/>
    </xf>
    <xf numFmtId="0" fontId="41" fillId="4" borderId="113" xfId="78" applyFont="1" applyFill="1" applyBorder="1" applyAlignment="1">
      <alignment horizontal="center" vertical="center"/>
    </xf>
    <xf numFmtId="0" fontId="41" fillId="4" borderId="114" xfId="78" applyFont="1" applyFill="1" applyBorder="1" applyAlignment="1">
      <alignment horizontal="center" vertical="center"/>
    </xf>
    <xf numFmtId="0" fontId="41" fillId="7" borderId="110" xfId="78" applyFont="1" applyFill="1" applyBorder="1" applyAlignment="1">
      <alignment vertical="center"/>
    </xf>
    <xf numFmtId="0" fontId="41" fillId="4" borderId="110" xfId="78" applyFont="1" applyFill="1" applyBorder="1" applyAlignment="1">
      <alignment vertical="center"/>
    </xf>
    <xf numFmtId="0" fontId="41" fillId="4" borderId="58" xfId="78" applyFont="1" applyFill="1" applyBorder="1" applyAlignment="1">
      <alignment horizontal="center" vertical="center"/>
    </xf>
    <xf numFmtId="0" fontId="41" fillId="4" borderId="115" xfId="78" applyFont="1" applyFill="1" applyBorder="1" applyAlignment="1">
      <alignment horizontal="center" vertical="center"/>
    </xf>
    <xf numFmtId="0" fontId="41" fillId="4" borderId="116" xfId="78" applyFont="1" applyFill="1" applyBorder="1" applyAlignment="1">
      <alignment horizontal="center" vertical="center"/>
    </xf>
    <xf numFmtId="0" fontId="41" fillId="4" borderId="117" xfId="78" applyFont="1" applyFill="1" applyBorder="1" applyAlignment="1">
      <alignment horizontal="center" vertical="center"/>
    </xf>
    <xf numFmtId="0" fontId="41" fillId="4" borderId="71" xfId="78" applyFont="1" applyFill="1" applyBorder="1" applyAlignment="1">
      <alignment horizontal="center" vertical="center"/>
    </xf>
    <xf numFmtId="0" fontId="41" fillId="4" borderId="62" xfId="78" applyFont="1" applyFill="1" applyBorder="1" applyAlignment="1">
      <alignment horizontal="center" vertical="center"/>
    </xf>
    <xf numFmtId="0" fontId="41" fillId="4" borderId="61" xfId="78" applyFont="1" applyFill="1" applyBorder="1" applyAlignment="1">
      <alignment horizontal="center" vertical="center"/>
    </xf>
    <xf numFmtId="0" fontId="41" fillId="4" borderId="70" xfId="78" applyFont="1" applyFill="1" applyBorder="1" applyAlignment="1">
      <alignment horizontal="center" vertical="center"/>
    </xf>
    <xf numFmtId="0" fontId="41" fillId="4" borderId="56" xfId="78" applyFont="1" applyFill="1" applyBorder="1" applyAlignment="1">
      <alignment horizontal="center" vertical="center"/>
    </xf>
    <xf numFmtId="0" fontId="41" fillId="4" borderId="118" xfId="78" applyFont="1" applyFill="1" applyBorder="1" applyAlignment="1">
      <alignment horizontal="center" vertical="center"/>
    </xf>
    <xf numFmtId="0" fontId="41" fillId="4" borderId="96" xfId="78" applyFont="1" applyFill="1" applyBorder="1" applyAlignment="1">
      <alignment horizontal="center" vertical="center"/>
    </xf>
    <xf numFmtId="0" fontId="41" fillId="4" borderId="88" xfId="78" applyFont="1" applyFill="1" applyBorder="1" applyAlignment="1">
      <alignment horizontal="center" vertical="center"/>
    </xf>
    <xf numFmtId="0" fontId="42" fillId="0" borderId="97" xfId="78" applyFont="1" applyBorder="1" applyAlignment="1">
      <alignment horizontal="center" vertical="center"/>
    </xf>
    <xf numFmtId="0" fontId="46" fillId="0" borderId="0" xfId="78" applyFont="1"/>
    <xf numFmtId="0" fontId="47" fillId="0" borderId="0" xfId="78" applyFont="1" applyAlignment="1">
      <alignment horizontal="left" wrapText="1"/>
    </xf>
    <xf numFmtId="0" fontId="47" fillId="0" borderId="0" xfId="78" applyFont="1" applyAlignment="1">
      <alignment wrapText="1"/>
    </xf>
    <xf numFmtId="0" fontId="48" fillId="0" borderId="119" xfId="78" applyFont="1" applyBorder="1" applyAlignment="1">
      <alignment horizontal="center" vertical="center" wrapText="1"/>
    </xf>
    <xf numFmtId="0" fontId="48" fillId="0" borderId="120" xfId="78" applyFont="1" applyBorder="1" applyAlignment="1">
      <alignment horizontal="center" vertical="center" wrapText="1"/>
    </xf>
    <xf numFmtId="0" fontId="48" fillId="0" borderId="121" xfId="78" applyFont="1" applyBorder="1" applyAlignment="1">
      <alignment horizontal="center" vertical="center" wrapText="1"/>
    </xf>
    <xf numFmtId="0" fontId="48" fillId="0" borderId="122" xfId="78" applyFont="1" applyBorder="1" applyAlignment="1">
      <alignment horizontal="center" vertical="center" wrapText="1"/>
    </xf>
    <xf numFmtId="0" fontId="48" fillId="0" borderId="0" xfId="78" applyFont="1" applyAlignment="1">
      <alignment horizontal="center" vertical="center" wrapText="1"/>
    </xf>
    <xf numFmtId="0" fontId="47" fillId="0" borderId="123" xfId="78" applyFont="1" applyBorder="1" applyAlignment="1">
      <alignment horizontal="center" vertical="center" wrapText="1"/>
    </xf>
    <xf numFmtId="0" fontId="47" fillId="0" borderId="124" xfId="78" applyFont="1" applyBorder="1" applyAlignment="1">
      <alignment horizontal="center" vertical="center" wrapText="1"/>
    </xf>
    <xf numFmtId="0" fontId="47" fillId="0" borderId="91" xfId="78" applyFont="1" applyBorder="1" applyAlignment="1">
      <alignment horizontal="center" vertical="center" wrapText="1"/>
    </xf>
    <xf numFmtId="0" fontId="47" fillId="0" borderId="0" xfId="78" applyFont="1" applyAlignment="1">
      <alignment horizontal="center" vertical="center" wrapText="1"/>
    </xf>
    <xf numFmtId="0" fontId="42" fillId="0" borderId="0" xfId="78" applyFont="1"/>
    <xf numFmtId="0" fontId="41" fillId="7" borderId="0" xfId="78" applyFont="1" applyFill="1" applyAlignment="1">
      <alignment horizontal="left"/>
    </xf>
    <xf numFmtId="0" fontId="20" fillId="4" borderId="73" xfId="0" applyFont="1" applyFill="1" applyBorder="1" applyAlignment="1">
      <alignment horizontal="left" vertical="center"/>
    </xf>
    <xf numFmtId="0" fontId="20" fillId="4" borderId="125" xfId="0" applyFont="1" applyFill="1" applyBorder="1" applyAlignment="1">
      <alignment vertical="center"/>
    </xf>
    <xf numFmtId="0" fontId="20" fillId="4" borderId="76" xfId="0" applyFont="1" applyFill="1" applyBorder="1" applyAlignment="1">
      <alignment horizontal="center" vertical="center"/>
    </xf>
    <xf numFmtId="0" fontId="37" fillId="4" borderId="76" xfId="0" applyFont="1" applyFill="1" applyBorder="1" applyAlignment="1">
      <alignment horizontal="center" vertical="center" wrapText="1"/>
    </xf>
    <xf numFmtId="0" fontId="20" fillId="4" borderId="73" xfId="0" applyFont="1" applyFill="1" applyBorder="1" applyAlignment="1">
      <alignment vertical="center"/>
    </xf>
    <xf numFmtId="0" fontId="11" fillId="0" borderId="125" xfId="0" applyFont="1" applyBorder="1" applyAlignment="1">
      <alignment horizontal="left" vertical="center"/>
    </xf>
    <xf numFmtId="0" fontId="49" fillId="0" borderId="79" xfId="0" applyFont="1" applyBorder="1" applyAlignment="1">
      <alignment horizontal="center" vertical="center" wrapText="1"/>
    </xf>
    <xf numFmtId="0" fontId="49" fillId="0" borderId="76" xfId="0" applyFont="1" applyBorder="1" applyAlignment="1">
      <alignment horizontal="center" vertical="center" wrapText="1"/>
    </xf>
    <xf numFmtId="0" fontId="50" fillId="0" borderId="76" xfId="0" applyFont="1" applyBorder="1" applyAlignment="1">
      <alignment horizontal="center" vertical="center" wrapText="1"/>
    </xf>
    <xf numFmtId="0" fontId="0" fillId="0" borderId="126" xfId="0" applyBorder="1" applyAlignment="1">
      <alignment horizontal="center" vertical="center"/>
    </xf>
    <xf numFmtId="0" fontId="33" fillId="4" borderId="76" xfId="0" applyFont="1" applyFill="1" applyBorder="1" applyAlignment="1">
      <alignment horizontal="center" vertical="center"/>
    </xf>
    <xf numFmtId="0" fontId="12" fillId="4" borderId="76" xfId="0" applyFont="1" applyFill="1" applyBorder="1" applyAlignment="1">
      <alignment horizontal="center" vertical="center"/>
    </xf>
    <xf numFmtId="0" fontId="12" fillId="4" borderId="73" xfId="0" applyFont="1" applyFill="1" applyBorder="1" applyAlignment="1">
      <alignment vertical="center"/>
    </xf>
    <xf numFmtId="0" fontId="20" fillId="4" borderId="0" xfId="0" applyFont="1" applyFill="1" applyAlignment="1">
      <alignment horizontal="left" vertical="center"/>
    </xf>
    <xf numFmtId="0" fontId="11" fillId="0" borderId="128" xfId="0" applyFont="1" applyBorder="1" applyAlignment="1">
      <alignment horizontal="center" vertical="center"/>
    </xf>
    <xf numFmtId="0" fontId="11" fillId="0" borderId="129" xfId="0" applyFont="1" applyBorder="1" applyAlignment="1">
      <alignment horizontal="center" vertical="center"/>
    </xf>
    <xf numFmtId="0" fontId="20" fillId="0" borderId="76" xfId="0" applyFont="1" applyBorder="1" applyAlignment="1">
      <alignment horizontal="center" vertical="center" wrapText="1"/>
    </xf>
    <xf numFmtId="0" fontId="20" fillId="4" borderId="127" xfId="0" applyFont="1" applyFill="1" applyBorder="1" applyAlignment="1">
      <alignment horizontal="center" vertical="center"/>
    </xf>
    <xf numFmtId="0" fontId="11" fillId="4" borderId="73" xfId="0" applyFont="1" applyFill="1" applyBorder="1" applyAlignment="1">
      <alignment vertical="center"/>
    </xf>
    <xf numFmtId="0" fontId="11" fillId="0" borderId="76" xfId="0" applyFont="1" applyBorder="1" applyAlignment="1">
      <alignment horizontal="center" vertical="center"/>
    </xf>
    <xf numFmtId="0" fontId="17" fillId="0" borderId="130" xfId="0" applyFont="1" applyBorder="1" applyAlignment="1">
      <alignment vertical="center"/>
    </xf>
    <xf numFmtId="0" fontId="12" fillId="0" borderId="130" xfId="0" applyFont="1" applyBorder="1" applyAlignment="1">
      <alignment vertical="center"/>
    </xf>
    <xf numFmtId="0" fontId="20" fillId="4" borderId="54" xfId="0" applyFont="1" applyFill="1" applyBorder="1" applyAlignment="1">
      <alignment horizontal="center" vertical="center"/>
    </xf>
    <xf numFmtId="1" fontId="10" fillId="0" borderId="54" xfId="73" applyNumberFormat="1" applyFont="1" applyBorder="1" applyAlignment="1">
      <alignment horizontal="center" vertical="center"/>
    </xf>
    <xf numFmtId="0" fontId="20" fillId="4" borderId="65" xfId="0" applyFont="1" applyFill="1" applyBorder="1" applyAlignment="1">
      <alignment vertical="center"/>
    </xf>
    <xf numFmtId="0" fontId="17" fillId="0" borderId="125" xfId="0" applyFont="1" applyBorder="1" applyAlignment="1">
      <alignment vertical="center"/>
    </xf>
    <xf numFmtId="0" fontId="17" fillId="0" borderId="131" xfId="0" applyFont="1" applyBorder="1" applyAlignment="1">
      <alignment vertical="center"/>
    </xf>
    <xf numFmtId="0" fontId="20" fillId="4" borderId="73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33" fillId="4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37" fillId="4" borderId="7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52" fillId="0" borderId="0" xfId="1" applyFont="1"/>
    <xf numFmtId="0" fontId="51" fillId="0" borderId="0" xfId="1" applyFont="1" applyAlignment="1">
      <alignment horizontal="center"/>
    </xf>
    <xf numFmtId="0" fontId="11" fillId="0" borderId="132" xfId="1" applyFont="1" applyBorder="1" applyAlignment="1">
      <alignment horizontal="left" vertical="center"/>
    </xf>
    <xf numFmtId="0" fontId="12" fillId="0" borderId="43" xfId="1" applyFont="1" applyBorder="1" applyAlignment="1">
      <alignment horizontal="center" vertical="center"/>
    </xf>
    <xf numFmtId="0" fontId="36" fillId="0" borderId="43" xfId="1" applyFont="1" applyBorder="1" applyAlignment="1">
      <alignment horizontal="center"/>
    </xf>
    <xf numFmtId="0" fontId="52" fillId="0" borderId="45" xfId="1" applyFont="1" applyBorder="1" applyAlignment="1">
      <alignment horizontal="center"/>
    </xf>
    <xf numFmtId="0" fontId="54" fillId="0" borderId="0" xfId="61" applyFont="1" applyAlignment="1">
      <alignment vertical="center"/>
    </xf>
    <xf numFmtId="0" fontId="11" fillId="0" borderId="132" xfId="1" applyFont="1" applyBorder="1"/>
    <xf numFmtId="0" fontId="52" fillId="0" borderId="0" xfId="1" applyFont="1" applyAlignment="1">
      <alignment horizontal="center"/>
    </xf>
    <xf numFmtId="0" fontId="53" fillId="0" borderId="31" xfId="73" applyFont="1" applyBorder="1" applyAlignment="1">
      <alignment horizontal="center" vertical="center" wrapText="1"/>
    </xf>
    <xf numFmtId="0" fontId="53" fillId="0" borderId="32" xfId="73" applyFont="1" applyBorder="1" applyAlignment="1">
      <alignment horizontal="center" vertical="center"/>
    </xf>
    <xf numFmtId="0" fontId="53" fillId="0" borderId="48" xfId="73" applyFont="1" applyBorder="1" applyAlignment="1">
      <alignment horizontal="center" vertical="center" wrapText="1"/>
    </xf>
    <xf numFmtId="0" fontId="55" fillId="0" borderId="0" xfId="73" applyFont="1"/>
    <xf numFmtId="0" fontId="56" fillId="0" borderId="0" xfId="73" applyFont="1" applyAlignment="1">
      <alignment horizontal="left"/>
    </xf>
    <xf numFmtId="0" fontId="55" fillId="0" borderId="0" xfId="73" applyFont="1" applyAlignment="1">
      <alignment vertical="center"/>
    </xf>
    <xf numFmtId="0" fontId="57" fillId="0" borderId="134" xfId="0" applyFont="1" applyBorder="1" applyAlignment="1">
      <alignment vertical="center"/>
    </xf>
    <xf numFmtId="0" fontId="57" fillId="8" borderId="135" xfId="0" applyFont="1" applyFill="1" applyBorder="1" applyAlignment="1">
      <alignment vertical="center"/>
    </xf>
    <xf numFmtId="0" fontId="57" fillId="8" borderId="136" xfId="0" applyFont="1" applyFill="1" applyBorder="1" applyAlignment="1">
      <alignment vertical="center"/>
    </xf>
    <xf numFmtId="0" fontId="17" fillId="4" borderId="76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/>
    </xf>
    <xf numFmtId="2" fontId="37" fillId="4" borderId="3" xfId="0" applyNumberFormat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/>
    </xf>
    <xf numFmtId="0" fontId="57" fillId="0" borderId="137" xfId="0" applyFont="1" applyBorder="1" applyAlignment="1">
      <alignment vertical="center"/>
    </xf>
    <xf numFmtId="0" fontId="57" fillId="8" borderId="138" xfId="0" applyFont="1" applyFill="1" applyBorder="1" applyAlignment="1">
      <alignment vertical="center"/>
    </xf>
    <xf numFmtId="0" fontId="57" fillId="8" borderId="139" xfId="0" applyFont="1" applyFill="1" applyBorder="1" applyAlignment="1">
      <alignment vertical="center"/>
    </xf>
    <xf numFmtId="0" fontId="52" fillId="0" borderId="57" xfId="73" applyFont="1" applyBorder="1" applyAlignment="1">
      <alignment horizontal="center" vertical="center"/>
    </xf>
    <xf numFmtId="0" fontId="52" fillId="0" borderId="58" xfId="73" applyFont="1" applyBorder="1" applyAlignment="1">
      <alignment horizontal="center" vertical="center"/>
    </xf>
    <xf numFmtId="0" fontId="57" fillId="0" borderId="140" xfId="0" applyFont="1" applyBorder="1" applyAlignment="1">
      <alignment vertical="center"/>
    </xf>
    <xf numFmtId="0" fontId="57" fillId="8" borderId="141" xfId="0" applyFont="1" applyFill="1" applyBorder="1" applyAlignment="1">
      <alignment vertical="center"/>
    </xf>
    <xf numFmtId="0" fontId="57" fillId="8" borderId="142" xfId="0" applyFont="1" applyFill="1" applyBorder="1" applyAlignment="1">
      <alignment vertical="center"/>
    </xf>
    <xf numFmtId="0" fontId="20" fillId="4" borderId="55" xfId="0" applyFont="1" applyFill="1" applyBorder="1" applyAlignment="1">
      <alignment horizontal="center" vertical="center"/>
    </xf>
    <xf numFmtId="0" fontId="20" fillId="4" borderId="61" xfId="0" applyFont="1" applyFill="1" applyBorder="1" applyAlignment="1">
      <alignment vertical="center"/>
    </xf>
    <xf numFmtId="0" fontId="52" fillId="0" borderId="143" xfId="73" applyFont="1" applyBorder="1" applyAlignment="1">
      <alignment horizontal="center" vertical="center"/>
    </xf>
    <xf numFmtId="0" fontId="41" fillId="4" borderId="14" xfId="78" applyFont="1" applyFill="1" applyBorder="1" applyAlignment="1">
      <alignment horizontal="center" vertical="center"/>
    </xf>
    <xf numFmtId="0" fontId="41" fillId="4" borderId="144" xfId="78" applyFont="1" applyFill="1" applyBorder="1" applyAlignment="1">
      <alignment horizontal="center" vertical="center"/>
    </xf>
    <xf numFmtId="0" fontId="41" fillId="4" borderId="145" xfId="78" applyFont="1" applyFill="1" applyBorder="1" applyAlignment="1">
      <alignment horizontal="center" vertical="center"/>
    </xf>
    <xf numFmtId="0" fontId="41" fillId="4" borderId="146" xfId="78" applyFont="1" applyFill="1" applyBorder="1" applyAlignment="1">
      <alignment horizontal="center" vertical="center"/>
    </xf>
    <xf numFmtId="0" fontId="41" fillId="4" borderId="147" xfId="78" applyFont="1" applyFill="1" applyBorder="1" applyAlignment="1">
      <alignment horizontal="center" vertical="center"/>
    </xf>
    <xf numFmtId="0" fontId="41" fillId="4" borderId="127" xfId="78" applyFont="1" applyFill="1" applyBorder="1" applyAlignment="1">
      <alignment horizontal="center" vertical="center"/>
    </xf>
    <xf numFmtId="0" fontId="41" fillId="4" borderId="0" xfId="78" applyFont="1" applyFill="1"/>
    <xf numFmtId="0" fontId="47" fillId="4" borderId="0" xfId="78" applyFont="1" applyFill="1" applyAlignment="1">
      <alignment horizontal="left" wrapText="1"/>
    </xf>
    <xf numFmtId="0" fontId="33" fillId="4" borderId="73" xfId="0" applyFont="1" applyFill="1" applyBorder="1" applyAlignment="1">
      <alignment vertical="center"/>
    </xf>
    <xf numFmtId="1" fontId="10" fillId="0" borderId="149" xfId="73" applyNumberFormat="1" applyFont="1" applyBorder="1" applyAlignment="1">
      <alignment horizontal="center" vertical="center"/>
    </xf>
    <xf numFmtId="0" fontId="20" fillId="4" borderId="61" xfId="0" applyFont="1" applyFill="1" applyBorder="1" applyAlignment="1">
      <alignment horizontal="left" vertical="center"/>
    </xf>
    <xf numFmtId="1" fontId="10" fillId="0" borderId="150" xfId="73" applyNumberFormat="1" applyFont="1" applyBorder="1" applyAlignment="1">
      <alignment horizontal="center" vertical="center"/>
    </xf>
    <xf numFmtId="0" fontId="20" fillId="4" borderId="151" xfId="0" applyFont="1" applyFill="1" applyBorder="1" applyAlignment="1">
      <alignment vertical="center"/>
    </xf>
    <xf numFmtId="0" fontId="41" fillId="4" borderId="0" xfId="78" applyFont="1" applyFill="1" applyAlignment="1">
      <alignment horizontal="center" vertical="center"/>
    </xf>
    <xf numFmtId="0" fontId="48" fillId="4" borderId="120" xfId="78" applyFont="1" applyFill="1" applyBorder="1" applyAlignment="1">
      <alignment horizontal="center" vertical="center" wrapText="1"/>
    </xf>
    <xf numFmtId="0" fontId="47" fillId="4" borderId="124" xfId="78" applyFont="1" applyFill="1" applyBorder="1" applyAlignment="1">
      <alignment horizontal="center" vertical="center" wrapText="1"/>
    </xf>
    <xf numFmtId="0" fontId="41" fillId="4" borderId="152" xfId="78" applyFont="1" applyFill="1" applyBorder="1" applyAlignment="1">
      <alignment horizontal="center" vertical="center"/>
    </xf>
    <xf numFmtId="0" fontId="20" fillId="0" borderId="133" xfId="77" applyFont="1" applyBorder="1" applyAlignment="1">
      <alignment horizontal="center" vertical="center"/>
    </xf>
    <xf numFmtId="0" fontId="20" fillId="4" borderId="3" xfId="77" applyFont="1" applyFill="1" applyBorder="1" applyAlignment="1">
      <alignment horizontal="left" vertical="center"/>
    </xf>
    <xf numFmtId="0" fontId="20" fillId="4" borderId="132" xfId="77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20" fillId="4" borderId="76" xfId="0" applyFont="1" applyFill="1" applyBorder="1" applyAlignment="1">
      <alignment horizontal="center" vertical="center" wrapText="1"/>
    </xf>
    <xf numFmtId="2" fontId="37" fillId="4" borderId="133" xfId="0" applyNumberFormat="1" applyFont="1" applyFill="1" applyBorder="1" applyAlignment="1">
      <alignment horizontal="center" vertical="center" wrapText="1"/>
    </xf>
    <xf numFmtId="0" fontId="11" fillId="4" borderId="133" xfId="0" applyFont="1" applyFill="1" applyBorder="1" applyAlignment="1">
      <alignment horizontal="center" vertical="center"/>
    </xf>
    <xf numFmtId="0" fontId="11" fillId="0" borderId="153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/>
    </xf>
    <xf numFmtId="0" fontId="11" fillId="0" borderId="155" xfId="0" applyFont="1" applyBorder="1" applyAlignment="1">
      <alignment horizontal="center" vertical="center"/>
    </xf>
    <xf numFmtId="0" fontId="11" fillId="0" borderId="144" xfId="0" applyFont="1" applyBorder="1" applyAlignment="1">
      <alignment horizontal="left" vertical="center"/>
    </xf>
    <xf numFmtId="0" fontId="20" fillId="4" borderId="0" xfId="0" applyFont="1" applyFill="1" applyBorder="1" applyAlignment="1">
      <alignment horizontal="left" vertical="center"/>
    </xf>
    <xf numFmtId="0" fontId="52" fillId="0" borderId="0" xfId="73" applyFont="1" applyBorder="1" applyAlignment="1">
      <alignment horizontal="center" vertical="center"/>
    </xf>
    <xf numFmtId="0" fontId="57" fillId="0" borderId="0" xfId="0" applyFont="1" applyBorder="1" applyAlignment="1">
      <alignment vertical="center"/>
    </xf>
    <xf numFmtId="0" fontId="57" fillId="8" borderId="0" xfId="0" applyFont="1" applyFill="1" applyBorder="1" applyAlignment="1">
      <alignment vertical="center"/>
    </xf>
    <xf numFmtId="0" fontId="20" fillId="4" borderId="0" xfId="0" applyFont="1" applyFill="1" applyBorder="1" applyAlignment="1">
      <alignment horizontal="center" vertical="center"/>
    </xf>
    <xf numFmtId="164" fontId="52" fillId="0" borderId="0" xfId="73" applyNumberFormat="1" applyFont="1" applyBorder="1" applyAlignment="1">
      <alignment horizontal="center" vertical="center"/>
    </xf>
    <xf numFmtId="1" fontId="52" fillId="0" borderId="0" xfId="73" applyNumberFormat="1" applyFont="1" applyBorder="1" applyAlignment="1">
      <alignment horizontal="center" vertical="center"/>
    </xf>
    <xf numFmtId="0" fontId="20" fillId="4" borderId="0" xfId="0" applyFont="1" applyFill="1" applyBorder="1" applyAlignment="1">
      <alignment vertical="center"/>
    </xf>
    <xf numFmtId="0" fontId="30" fillId="0" borderId="51" xfId="73" applyFont="1" applyBorder="1" applyAlignment="1">
      <alignment horizontal="center" vertical="center"/>
    </xf>
    <xf numFmtId="0" fontId="58" fillId="0" borderId="148" xfId="73" applyFont="1" applyBorder="1" applyAlignment="1">
      <alignment horizontal="center" vertical="center"/>
    </xf>
    <xf numFmtId="0" fontId="30" fillId="0" borderId="55" xfId="73" applyFont="1" applyBorder="1" applyAlignment="1">
      <alignment horizontal="center" vertical="center" wrapText="1"/>
    </xf>
    <xf numFmtId="0" fontId="20" fillId="4" borderId="157" xfId="0" applyFont="1" applyFill="1" applyBorder="1" applyAlignment="1">
      <alignment vertical="center"/>
    </xf>
    <xf numFmtId="0" fontId="30" fillId="0" borderId="76" xfId="73" applyFont="1" applyBorder="1" applyAlignment="1">
      <alignment horizontal="center" vertical="center" wrapText="1"/>
    </xf>
    <xf numFmtId="0" fontId="52" fillId="0" borderId="31" xfId="73" applyFont="1" applyBorder="1" applyAlignment="1">
      <alignment horizontal="center" vertical="center"/>
    </xf>
    <xf numFmtId="0" fontId="11" fillId="0" borderId="164" xfId="0" applyFont="1" applyBorder="1" applyAlignment="1">
      <alignment horizontal="center" vertical="center"/>
    </xf>
    <xf numFmtId="0" fontId="9" fillId="5" borderId="57" xfId="0" applyFont="1" applyFill="1" applyBorder="1" applyAlignment="1">
      <alignment horizontal="center" vertical="center"/>
    </xf>
    <xf numFmtId="0" fontId="20" fillId="4" borderId="166" xfId="0" applyFont="1" applyFill="1" applyBorder="1" applyAlignment="1">
      <alignment horizontal="left" vertical="center"/>
    </xf>
    <xf numFmtId="0" fontId="20" fillId="4" borderId="167" xfId="0" applyFont="1" applyFill="1" applyBorder="1" applyAlignment="1">
      <alignment vertical="center"/>
    </xf>
    <xf numFmtId="0" fontId="20" fillId="4" borderId="168" xfId="0" applyFont="1" applyFill="1" applyBorder="1" applyAlignment="1">
      <alignment horizontal="center" vertical="center"/>
    </xf>
    <xf numFmtId="0" fontId="33" fillId="4" borderId="168" xfId="0" applyFont="1" applyFill="1" applyBorder="1" applyAlignment="1">
      <alignment horizontal="center" vertical="center"/>
    </xf>
    <xf numFmtId="2" fontId="37" fillId="4" borderId="168" xfId="0" applyNumberFormat="1" applyFont="1" applyFill="1" applyBorder="1" applyAlignment="1">
      <alignment horizontal="center" vertical="center" wrapText="1"/>
    </xf>
    <xf numFmtId="0" fontId="11" fillId="0" borderId="168" xfId="0" applyFont="1" applyBorder="1" applyAlignment="1">
      <alignment horizontal="center" vertical="center"/>
    </xf>
    <xf numFmtId="0" fontId="20" fillId="4" borderId="166" xfId="0" applyFont="1" applyFill="1" applyBorder="1" applyAlignment="1">
      <alignment vertical="center"/>
    </xf>
    <xf numFmtId="0" fontId="17" fillId="0" borderId="169" xfId="0" applyFont="1" applyBorder="1" applyAlignment="1">
      <alignment vertical="center"/>
    </xf>
    <xf numFmtId="0" fontId="9" fillId="0" borderId="57" xfId="0" applyFont="1" applyBorder="1" applyAlignment="1">
      <alignment horizontal="center"/>
    </xf>
    <xf numFmtId="0" fontId="9" fillId="0" borderId="57" xfId="0" applyFont="1" applyBorder="1" applyAlignment="1">
      <alignment horizontal="center" vertical="center"/>
    </xf>
    <xf numFmtId="0" fontId="11" fillId="0" borderId="166" xfId="0" applyFont="1" applyBorder="1" applyAlignment="1">
      <alignment horizontal="center" vertical="center"/>
    </xf>
    <xf numFmtId="0" fontId="11" fillId="4" borderId="166" xfId="0" applyFont="1" applyFill="1" applyBorder="1" applyAlignment="1">
      <alignment vertical="center"/>
    </xf>
    <xf numFmtId="0" fontId="12" fillId="0" borderId="169" xfId="0" applyFont="1" applyBorder="1" applyAlignment="1">
      <alignment vertical="center"/>
    </xf>
    <xf numFmtId="0" fontId="17" fillId="0" borderId="168" xfId="0" applyFont="1" applyBorder="1" applyAlignment="1">
      <alignment horizontal="center" vertical="center"/>
    </xf>
    <xf numFmtId="0" fontId="17" fillId="0" borderId="170" xfId="0" applyFont="1" applyBorder="1" applyAlignment="1">
      <alignment vertical="center"/>
    </xf>
    <xf numFmtId="0" fontId="9" fillId="0" borderId="58" xfId="0" applyFont="1" applyBorder="1" applyAlignment="1">
      <alignment horizontal="center"/>
    </xf>
    <xf numFmtId="0" fontId="20" fillId="4" borderId="62" xfId="0" applyFont="1" applyFill="1" applyBorder="1" applyAlignment="1">
      <alignment vertical="center"/>
    </xf>
    <xf numFmtId="0" fontId="33" fillId="4" borderId="55" xfId="0" applyFont="1" applyFill="1" applyBorder="1" applyAlignment="1">
      <alignment horizontal="center" vertical="center"/>
    </xf>
    <xf numFmtId="2" fontId="37" fillId="4" borderId="55" xfId="0" applyNumberFormat="1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17" fillId="0" borderId="14" xfId="0" applyFont="1" applyBorder="1" applyAlignment="1">
      <alignment vertical="center"/>
    </xf>
    <xf numFmtId="0" fontId="17" fillId="0" borderId="55" xfId="0" applyFont="1" applyBorder="1" applyAlignment="1">
      <alignment horizontal="center" vertical="center"/>
    </xf>
    <xf numFmtId="0" fontId="41" fillId="0" borderId="53" xfId="78" applyFont="1" applyFill="1" applyBorder="1" applyAlignment="1">
      <alignment horizontal="center" vertical="center"/>
    </xf>
    <xf numFmtId="0" fontId="41" fillId="0" borderId="46" xfId="78" applyFont="1" applyFill="1" applyBorder="1" applyAlignment="1">
      <alignment horizontal="center" vertical="center"/>
    </xf>
    <xf numFmtId="0" fontId="41" fillId="0" borderId="79" xfId="78" applyFont="1" applyFill="1" applyBorder="1" applyAlignment="1">
      <alignment horizontal="center" vertical="center"/>
    </xf>
    <xf numFmtId="0" fontId="41" fillId="0" borderId="78" xfId="78" applyFont="1" applyFill="1" applyBorder="1" applyAlignment="1">
      <alignment horizontal="center" vertical="center"/>
    </xf>
    <xf numFmtId="0" fontId="41" fillId="0" borderId="144" xfId="78" applyFont="1" applyFill="1" applyBorder="1" applyAlignment="1">
      <alignment horizontal="center" vertical="center"/>
    </xf>
    <xf numFmtId="0" fontId="41" fillId="0" borderId="110" xfId="78" applyFont="1" applyFill="1" applyBorder="1" applyAlignment="1">
      <alignment horizontal="center" vertical="center"/>
    </xf>
    <xf numFmtId="0" fontId="41" fillId="7" borderId="109" xfId="78" applyFont="1" applyFill="1" applyBorder="1" applyAlignment="1">
      <alignment vertical="center"/>
    </xf>
    <xf numFmtId="0" fontId="41" fillId="0" borderId="61" xfId="78" applyFont="1" applyFill="1" applyBorder="1" applyAlignment="1">
      <alignment horizontal="center" vertical="center"/>
    </xf>
    <xf numFmtId="0" fontId="41" fillId="0" borderId="62" xfId="78" applyFont="1" applyFill="1" applyBorder="1" applyAlignment="1">
      <alignment horizontal="center" vertical="center"/>
    </xf>
    <xf numFmtId="0" fontId="41" fillId="0" borderId="99" xfId="78" applyFont="1" applyFill="1" applyBorder="1" applyAlignment="1">
      <alignment horizontal="center" vertical="center"/>
    </xf>
    <xf numFmtId="0" fontId="41" fillId="0" borderId="115" xfId="78" applyFont="1" applyFill="1" applyBorder="1" applyAlignment="1">
      <alignment horizontal="center" vertical="center"/>
    </xf>
    <xf numFmtId="0" fontId="20" fillId="0" borderId="168" xfId="77" applyFont="1" applyBorder="1" applyAlignment="1">
      <alignment horizontal="center" vertical="center"/>
    </xf>
    <xf numFmtId="0" fontId="20" fillId="4" borderId="166" xfId="77" applyFont="1" applyFill="1" applyBorder="1" applyAlignment="1">
      <alignment horizontal="left" vertical="center"/>
    </xf>
    <xf numFmtId="0" fontId="41" fillId="7" borderId="115" xfId="78" applyFont="1" applyFill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47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/>
    </xf>
    <xf numFmtId="0" fontId="11" fillId="0" borderId="3" xfId="0" applyFont="1" applyBorder="1"/>
    <xf numFmtId="0" fontId="10" fillId="0" borderId="2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3" fillId="0" borderId="2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/>
    </xf>
    <xf numFmtId="0" fontId="22" fillId="0" borderId="4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6" fillId="0" borderId="0" xfId="0" applyFont="1"/>
    <xf numFmtId="0" fontId="19" fillId="0" borderId="76" xfId="0" applyFont="1" applyBorder="1" applyAlignment="1">
      <alignment horizontal="center" vertical="center"/>
    </xf>
    <xf numFmtId="0" fontId="27" fillId="0" borderId="66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69" xfId="0" applyFont="1" applyBorder="1" applyAlignment="1">
      <alignment horizontal="left"/>
    </xf>
    <xf numFmtId="0" fontId="13" fillId="0" borderId="68" xfId="0" applyFont="1" applyBorder="1" applyAlignment="1">
      <alignment horizontal="center"/>
    </xf>
    <xf numFmtId="0" fontId="21" fillId="0" borderId="73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3" fillId="0" borderId="72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2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8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1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11" fillId="0" borderId="158" xfId="0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1" fillId="0" borderId="164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11" fillId="0" borderId="165" xfId="0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/>
    </xf>
    <xf numFmtId="0" fontId="30" fillId="0" borderId="61" xfId="73" applyFont="1" applyBorder="1" applyAlignment="1">
      <alignment horizontal="center" vertical="center"/>
    </xf>
    <xf numFmtId="0" fontId="30" fillId="0" borderId="62" xfId="73" applyFont="1" applyBorder="1" applyAlignment="1">
      <alignment horizontal="center" vertical="center"/>
    </xf>
    <xf numFmtId="0" fontId="51" fillId="0" borderId="0" xfId="1" applyFont="1" applyAlignment="1">
      <alignment horizontal="center"/>
    </xf>
    <xf numFmtId="0" fontId="30" fillId="0" borderId="132" xfId="73" applyFont="1" applyBorder="1" applyAlignment="1">
      <alignment horizontal="center" vertical="center"/>
    </xf>
    <xf numFmtId="0" fontId="30" fillId="0" borderId="144" xfId="73" applyFont="1" applyBorder="1" applyAlignment="1">
      <alignment horizontal="center" vertical="center"/>
    </xf>
    <xf numFmtId="2" fontId="53" fillId="0" borderId="76" xfId="73" applyNumberFormat="1" applyFont="1" applyBorder="1" applyAlignment="1">
      <alignment horizontal="center" vertical="center" wrapText="1"/>
    </xf>
    <xf numFmtId="2" fontId="0" fillId="0" borderId="76" xfId="0" applyNumberFormat="1" applyBorder="1" applyAlignment="1">
      <alignment horizontal="center" vertical="center" wrapText="1"/>
    </xf>
    <xf numFmtId="0" fontId="30" fillId="0" borderId="76" xfId="73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/>
    </xf>
    <xf numFmtId="2" fontId="53" fillId="0" borderId="55" xfId="73" applyNumberFormat="1" applyFont="1" applyBorder="1" applyAlignment="1">
      <alignment horizontal="center" vertical="center" wrapText="1"/>
    </xf>
    <xf numFmtId="2" fontId="0" fillId="0" borderId="55" xfId="0" applyNumberFormat="1" applyBorder="1" applyAlignment="1">
      <alignment horizontal="center" vertical="center" wrapText="1"/>
    </xf>
    <xf numFmtId="0" fontId="30" fillId="0" borderId="61" xfId="73" applyFont="1" applyBorder="1" applyAlignment="1">
      <alignment horizontal="center" vertical="center" wrapText="1"/>
    </xf>
    <xf numFmtId="0" fontId="30" fillId="0" borderId="62" xfId="73" applyFont="1" applyBorder="1" applyAlignment="1">
      <alignment horizontal="center" vertical="center" wrapText="1"/>
    </xf>
    <xf numFmtId="2" fontId="53" fillId="0" borderId="54" xfId="73" applyNumberFormat="1" applyFont="1" applyBorder="1" applyAlignment="1">
      <alignment horizontal="center" vertical="center" wrapText="1"/>
    </xf>
    <xf numFmtId="2" fontId="0" fillId="0" borderId="54" xfId="0" applyNumberFormat="1" applyBorder="1" applyAlignment="1">
      <alignment horizontal="center" vertical="center" wrapText="1"/>
    </xf>
    <xf numFmtId="0" fontId="30" fillId="0" borderId="54" xfId="73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30" fillId="0" borderId="64" xfId="73" applyFont="1" applyBorder="1" applyAlignment="1">
      <alignment horizontal="center" vertical="center"/>
    </xf>
    <xf numFmtId="0" fontId="30" fillId="0" borderId="156" xfId="73" applyFont="1" applyBorder="1" applyAlignment="1">
      <alignment horizontal="center" vertical="center"/>
    </xf>
    <xf numFmtId="0" fontId="30" fillId="0" borderId="132" xfId="73" applyFont="1" applyBorder="1" applyAlignment="1">
      <alignment horizontal="center" vertical="center" wrapText="1"/>
    </xf>
    <xf numFmtId="0" fontId="30" fillId="0" borderId="144" xfId="73" applyFont="1" applyBorder="1" applyAlignment="1">
      <alignment horizontal="center" vertical="center" wrapText="1"/>
    </xf>
    <xf numFmtId="0" fontId="30" fillId="0" borderId="55" xfId="73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53" fillId="0" borderId="32" xfId="73" applyFont="1" applyBorder="1" applyAlignment="1">
      <alignment horizontal="center" vertical="center"/>
    </xf>
    <xf numFmtId="0" fontId="30" fillId="0" borderId="25" xfId="73" applyFont="1" applyBorder="1" applyAlignment="1">
      <alignment horizontal="center" vertical="center"/>
    </xf>
    <xf numFmtId="0" fontId="0" fillId="0" borderId="27" xfId="0" applyBorder="1" applyAlignment="1"/>
    <xf numFmtId="0" fontId="53" fillId="0" borderId="48" xfId="73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30" fillId="0" borderId="48" xfId="73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30" fillId="0" borderId="64" xfId="73" applyFont="1" applyBorder="1" applyAlignment="1">
      <alignment horizontal="center" vertical="center" wrapText="1"/>
    </xf>
    <xf numFmtId="0" fontId="30" fillId="0" borderId="156" xfId="73" applyFont="1" applyBorder="1" applyAlignment="1">
      <alignment horizontal="center" vertical="center" wrapText="1"/>
    </xf>
    <xf numFmtId="0" fontId="54" fillId="0" borderId="0" xfId="61" applyFont="1" applyAlignment="1">
      <alignment horizontal="center" vertical="center"/>
    </xf>
    <xf numFmtId="0" fontId="43" fillId="0" borderId="0" xfId="78" applyFont="1" applyAlignment="1">
      <alignment horizontal="center" vertical="center"/>
    </xf>
    <xf numFmtId="0" fontId="41" fillId="0" borderId="0" xfId="78" applyFont="1" applyAlignment="1">
      <alignment horizontal="center" vertical="center"/>
    </xf>
    <xf numFmtId="0" fontId="41" fillId="0" borderId="0" xfId="78" applyFont="1" applyAlignment="1">
      <alignment horizontal="center"/>
    </xf>
    <xf numFmtId="0" fontId="40" fillId="4" borderId="25" xfId="78" applyFill="1" applyBorder="1" applyAlignment="1">
      <alignment horizontal="center" vertical="center"/>
    </xf>
    <xf numFmtId="0" fontId="40" fillId="4" borderId="27" xfId="78" applyFill="1" applyBorder="1" applyAlignment="1">
      <alignment horizontal="center" vertical="center"/>
    </xf>
    <xf numFmtId="0" fontId="40" fillId="4" borderId="26" xfId="78" applyFill="1" applyBorder="1" applyAlignment="1">
      <alignment horizontal="center" vertical="center"/>
    </xf>
    <xf numFmtId="0" fontId="41" fillId="0" borderId="80" xfId="78" applyFont="1" applyBorder="1" applyAlignment="1">
      <alignment horizontal="center" vertical="center" textRotation="90"/>
    </xf>
    <xf numFmtId="0" fontId="41" fillId="0" borderId="87" xfId="78" applyFont="1" applyBorder="1" applyAlignment="1">
      <alignment horizontal="center" vertical="center" textRotation="90"/>
    </xf>
    <xf numFmtId="0" fontId="41" fillId="0" borderId="81" xfId="78" applyFont="1" applyBorder="1" applyAlignment="1">
      <alignment horizontal="center" vertical="center"/>
    </xf>
    <xf numFmtId="0" fontId="41" fillId="0" borderId="88" xfId="78" applyFont="1" applyBorder="1" applyAlignment="1">
      <alignment horizontal="center" vertical="center"/>
    </xf>
    <xf numFmtId="0" fontId="41" fillId="0" borderId="80" xfId="78" applyFont="1" applyBorder="1" applyAlignment="1">
      <alignment horizontal="center" vertical="center" wrapText="1"/>
    </xf>
    <xf numFmtId="0" fontId="41" fillId="0" borderId="49" xfId="78" applyFont="1" applyBorder="1" applyAlignment="1">
      <alignment horizontal="center" vertical="center" wrapText="1"/>
    </xf>
    <xf numFmtId="0" fontId="41" fillId="0" borderId="36" xfId="78" applyFont="1" applyBorder="1" applyAlignment="1">
      <alignment horizontal="center" vertical="center" wrapText="1"/>
    </xf>
    <xf numFmtId="0" fontId="41" fillId="0" borderId="82" xfId="78" applyFont="1" applyBorder="1" applyAlignment="1">
      <alignment horizontal="center" vertical="center" wrapText="1"/>
    </xf>
    <xf numFmtId="0" fontId="40" fillId="0" borderId="49" xfId="78" applyBorder="1" applyAlignment="1">
      <alignment horizontal="center" vertical="center" wrapText="1"/>
    </xf>
    <xf numFmtId="0" fontId="40" fillId="0" borderId="83" xfId="78" applyBorder="1" applyAlignment="1">
      <alignment horizontal="center" vertical="center" wrapText="1"/>
    </xf>
    <xf numFmtId="0" fontId="41" fillId="0" borderId="84" xfId="78" applyFont="1" applyBorder="1" applyAlignment="1">
      <alignment horizontal="center" vertical="center"/>
    </xf>
    <xf numFmtId="0" fontId="40" fillId="0" borderId="49" xfId="78" applyBorder="1" applyAlignment="1">
      <alignment horizontal="center" vertical="center"/>
    </xf>
    <xf numFmtId="0" fontId="40" fillId="0" borderId="83" xfId="78" applyBorder="1" applyAlignment="1">
      <alignment horizontal="center" vertical="center"/>
    </xf>
    <xf numFmtId="0" fontId="40" fillId="0" borderId="84" xfId="78" applyBorder="1" applyAlignment="1">
      <alignment horizontal="center" vertical="center"/>
    </xf>
    <xf numFmtId="0" fontId="41" fillId="4" borderId="93" xfId="78" applyFont="1" applyFill="1" applyBorder="1" applyAlignment="1">
      <alignment horizontal="center" vertical="center"/>
    </xf>
    <xf numFmtId="0" fontId="41" fillId="4" borderId="94" xfId="78" applyFont="1" applyFill="1" applyBorder="1" applyAlignment="1">
      <alignment horizontal="center" vertical="center"/>
    </xf>
    <xf numFmtId="0" fontId="41" fillId="4" borderId="26" xfId="78" applyFont="1" applyFill="1" applyBorder="1" applyAlignment="1">
      <alignment horizontal="center" vertical="center"/>
    </xf>
    <xf numFmtId="0" fontId="41" fillId="0" borderId="25" xfId="78" applyFont="1" applyBorder="1" applyAlignment="1">
      <alignment horizontal="center" vertical="center"/>
    </xf>
    <xf numFmtId="0" fontId="40" fillId="0" borderId="27" xfId="78" applyBorder="1" applyAlignment="1">
      <alignment horizontal="center" vertical="center"/>
    </xf>
    <xf numFmtId="0" fontId="41" fillId="4" borderId="25" xfId="78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1" fillId="4" borderId="27" xfId="78" applyFont="1" applyFill="1" applyBorder="1" applyAlignment="1">
      <alignment horizontal="center" vertical="center"/>
    </xf>
    <xf numFmtId="0" fontId="47" fillId="0" borderId="0" xfId="78" applyFont="1" applyAlignment="1">
      <alignment horizontal="left" wrapText="1"/>
    </xf>
    <xf numFmtId="0" fontId="40" fillId="0" borderId="25" xfId="78" applyBorder="1" applyAlignment="1">
      <alignment horizontal="center" vertical="center"/>
    </xf>
    <xf numFmtId="0" fontId="40" fillId="0" borderId="26" xfId="78" applyBorder="1" applyAlignment="1">
      <alignment horizontal="center" vertical="center"/>
    </xf>
    <xf numFmtId="0" fontId="41" fillId="0" borderId="93" xfId="78" applyFont="1" applyBorder="1" applyAlignment="1">
      <alignment horizontal="center" vertical="center"/>
    </xf>
    <xf numFmtId="0" fontId="41" fillId="0" borderId="27" xfId="78" applyFont="1" applyBorder="1" applyAlignment="1">
      <alignment horizontal="center" vertical="center"/>
    </xf>
    <xf numFmtId="0" fontId="41" fillId="0" borderId="89" xfId="78" applyFont="1" applyBorder="1" applyAlignment="1">
      <alignment horizontal="center" vertical="center"/>
    </xf>
    <xf numFmtId="0" fontId="45" fillId="4" borderId="85" xfId="78" applyFont="1" applyFill="1" applyBorder="1" applyAlignment="1">
      <alignment horizontal="center" vertical="center" textRotation="180"/>
    </xf>
    <xf numFmtId="0" fontId="45" fillId="4" borderId="95" xfId="78" applyFont="1" applyFill="1" applyBorder="1" applyAlignment="1">
      <alignment horizontal="center" vertical="center" textRotation="180"/>
    </xf>
    <xf numFmtId="0" fontId="41" fillId="4" borderId="85" xfId="78" applyFont="1" applyFill="1" applyBorder="1" applyAlignment="1">
      <alignment horizontal="center" vertical="center" textRotation="180" wrapText="1"/>
    </xf>
    <xf numFmtId="0" fontId="41" fillId="4" borderId="96" xfId="78" applyFont="1" applyFill="1" applyBorder="1" applyAlignment="1">
      <alignment horizontal="center" vertical="center" textRotation="180" wrapText="1"/>
    </xf>
    <xf numFmtId="0" fontId="41" fillId="0" borderId="86" xfId="78" applyFont="1" applyBorder="1" applyAlignment="1">
      <alignment horizontal="center" vertical="center"/>
    </xf>
    <xf numFmtId="0" fontId="41" fillId="0" borderId="97" xfId="78" applyFont="1" applyBorder="1" applyAlignment="1">
      <alignment horizontal="center" vertical="center"/>
    </xf>
    <xf numFmtId="0" fontId="41" fillId="0" borderId="92" xfId="78" applyFont="1" applyBorder="1" applyAlignment="1">
      <alignment horizontal="center" vertical="center"/>
    </xf>
    <xf numFmtId="0" fontId="37" fillId="0" borderId="0" xfId="77" applyFont="1" applyAlignment="1">
      <alignment horizontal="center" vertical="center"/>
    </xf>
    <xf numFmtId="0" fontId="17" fillId="0" borderId="0" xfId="77" applyFont="1" applyAlignment="1">
      <alignment horizontal="center" vertical="center"/>
    </xf>
    <xf numFmtId="0" fontId="39" fillId="0" borderId="0" xfId="77" applyFont="1" applyAlignment="1">
      <alignment horizontal="center" vertical="center"/>
    </xf>
  </cellXfs>
  <cellStyles count="79">
    <cellStyle name="Обычный" xfId="0" builtinId="0"/>
    <cellStyle name="Обычный 10" xfId="1"/>
    <cellStyle name="Обычный 10 2" xfId="2"/>
    <cellStyle name="Обычный 11" xfId="3"/>
    <cellStyle name="Обычный 11 2" xfId="60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1"/>
    <cellStyle name="Обычный 2 10" xfId="12"/>
    <cellStyle name="Обычный 2 11" xfId="13"/>
    <cellStyle name="Обычный 2 12" xfId="14"/>
    <cellStyle name="Обычный 2 2" xfId="15"/>
    <cellStyle name="Обычный 2 2 2" xfId="74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2"/>
    <cellStyle name="Обычный 3 3" xfId="78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3"/>
    <cellStyle name="Обычный 40" xfId="72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4"/>
    <cellStyle name="Обычный 50" xfId="55"/>
    <cellStyle name="Обычный 51" xfId="73"/>
    <cellStyle name="Обычный 52" xfId="77"/>
    <cellStyle name="Обычный 6" xfId="56"/>
    <cellStyle name="Обычный 6 2" xfId="65"/>
    <cellStyle name="Обычный 7" xfId="57"/>
    <cellStyle name="Обычный 7 2" xfId="66"/>
    <cellStyle name="Обычный 7 2 2" xfId="70"/>
    <cellStyle name="Обычный 7 2 3" xfId="76"/>
    <cellStyle name="Обычный 7 3" xfId="69"/>
    <cellStyle name="Обычный 7 3 2" xfId="71"/>
    <cellStyle name="Обычный 7 4" xfId="75"/>
    <cellStyle name="Обычный 8" xfId="58"/>
    <cellStyle name="Обычный 8 2" xfId="67"/>
    <cellStyle name="Обычный 9" xfId="59"/>
    <cellStyle name="Обычный 9 2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1.png"/><Relationship Id="rId4" Type="http://schemas.openxmlformats.org/officeDocument/2006/relationships/image" Target="../media/image9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jpeg"/><Relationship Id="rId1" Type="http://schemas.openxmlformats.org/officeDocument/2006/relationships/image" Target="../media/image1.pn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3.jpeg"/><Relationship Id="rId1" Type="http://schemas.openxmlformats.org/officeDocument/2006/relationships/image" Target="../media/image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6.jpeg"/><Relationship Id="rId1" Type="http://schemas.openxmlformats.org/officeDocument/2006/relationships/image" Target="../media/image1.png"/><Relationship Id="rId5" Type="http://schemas.openxmlformats.org/officeDocument/2006/relationships/image" Target="../media/image18.jpeg"/><Relationship Id="rId4" Type="http://schemas.openxmlformats.org/officeDocument/2006/relationships/image" Target="../media/image1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jpeg"/><Relationship Id="rId1" Type="http://schemas.openxmlformats.org/officeDocument/2006/relationships/image" Target="../media/image1.pn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jpeg"/><Relationship Id="rId1" Type="http://schemas.openxmlformats.org/officeDocument/2006/relationships/image" Target="../media/image1.pn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jpeg"/><Relationship Id="rId1" Type="http://schemas.openxmlformats.org/officeDocument/2006/relationships/image" Target="../media/image1.pn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jpeg"/><Relationship Id="rId1" Type="http://schemas.openxmlformats.org/officeDocument/2006/relationships/image" Target="../media/image1.pn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jpeg"/><Relationship Id="rId1" Type="http://schemas.openxmlformats.org/officeDocument/2006/relationships/image" Target="../media/image1.pn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9.jpeg"/><Relationship Id="rId1" Type="http://schemas.openxmlformats.org/officeDocument/2006/relationships/image" Target="../media/image1.png"/><Relationship Id="rId4" Type="http://schemas.openxmlformats.org/officeDocument/2006/relationships/image" Target="../media/image20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jpeg"/><Relationship Id="rId1" Type="http://schemas.openxmlformats.org/officeDocument/2006/relationships/image" Target="../media/image1.png"/><Relationship Id="rId4" Type="http://schemas.openxmlformats.org/officeDocument/2006/relationships/image" Target="../media/image23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jpeg"/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2495AE37-6DD4-65D2-A0FB-DA3D156DA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6666" y="16933"/>
          <a:ext cx="736600" cy="736600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9694314D-AF1E-659C-FF88-88F83F58C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5799" y="0"/>
          <a:ext cx="677333" cy="677333"/>
        </a:xfrm>
        <a:prstGeom prst="rect">
          <a:avLst/>
        </a:prstGeom>
      </xdr:spPr>
    </xdr:pic>
    <xdr:clientData/>
  </xdr:twoCellAnchor>
  <xdr:twoCellAnchor>
    <xdr:from>
      <xdr:col>0</xdr:col>
      <xdr:colOff>177165</xdr:colOff>
      <xdr:row>0</xdr:row>
      <xdr:rowOff>0</xdr:rowOff>
    </xdr:from>
    <xdr:to>
      <xdr:col>1</xdr:col>
      <xdr:colOff>446050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E9DA8B77-9B59-4D8D-FC84-1D25979FB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39793</xdr:rowOff>
    </xdr:from>
    <xdr:to>
      <xdr:col>14</xdr:col>
      <xdr:colOff>668866</xdr:colOff>
      <xdr:row>4</xdr:row>
      <xdr:rowOff>107526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6DB59C2B-0D0D-3800-158B-DCD89CCD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3979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</xdr:col>
      <xdr:colOff>1158240</xdr:colOff>
      <xdr:row>0</xdr:row>
      <xdr:rowOff>114300</xdr:rowOff>
    </xdr:from>
    <xdr:to>
      <xdr:col>2</xdr:col>
      <xdr:colOff>479692</xdr:colOff>
      <xdr:row>3</xdr:row>
      <xdr:rowOff>166783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89EFB686-7102-4F48-9429-8DFFAA089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820" y="114300"/>
          <a:ext cx="517792" cy="5477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25A460E2-7F96-4043-85A3-79DB984C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74325411-CBDF-41CE-A720-7C875551B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EB2BE2-FEDE-47DA-85DA-8A343F56B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0719" y="0"/>
          <a:ext cx="678180" cy="671406"/>
        </a:xfrm>
        <a:prstGeom prst="rect">
          <a:avLst/>
        </a:prstGeom>
      </xdr:spPr>
    </xdr:pic>
    <xdr:clientData/>
  </xdr:twoCellAnchor>
  <xdr:twoCellAnchor>
    <xdr:from>
      <xdr:col>0</xdr:col>
      <xdr:colOff>177165</xdr:colOff>
      <xdr:row>0</xdr:row>
      <xdr:rowOff>0</xdr:rowOff>
    </xdr:from>
    <xdr:to>
      <xdr:col>1</xdr:col>
      <xdr:colOff>446050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374DD837-7974-4A22-9E26-BD7FD6B8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39793</xdr:rowOff>
    </xdr:from>
    <xdr:to>
      <xdr:col>14</xdr:col>
      <xdr:colOff>668866</xdr:colOff>
      <xdr:row>4</xdr:row>
      <xdr:rowOff>107526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2CDCC835-98B5-4C71-BA7B-5A44B718C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3979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</xdr:col>
      <xdr:colOff>1158240</xdr:colOff>
      <xdr:row>0</xdr:row>
      <xdr:rowOff>106680</xdr:rowOff>
    </xdr:from>
    <xdr:to>
      <xdr:col>2</xdr:col>
      <xdr:colOff>479692</xdr:colOff>
      <xdr:row>3</xdr:row>
      <xdr:rowOff>159163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F20F61D2-1610-4C12-904A-7D3C542FC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820" y="106680"/>
          <a:ext cx="517792" cy="5477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6191BA6F-D0C9-4D77-9FF2-4A5DB7D0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2AB4BE4B-F39C-42FC-8933-1B91E4172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4B32D83A-C38A-4EA0-8DEE-236DF9F57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0719" y="0"/>
          <a:ext cx="678180" cy="671406"/>
        </a:xfrm>
        <a:prstGeom prst="rect">
          <a:avLst/>
        </a:prstGeom>
      </xdr:spPr>
    </xdr:pic>
    <xdr:clientData/>
  </xdr:twoCellAnchor>
  <xdr:twoCellAnchor>
    <xdr:from>
      <xdr:col>0</xdr:col>
      <xdr:colOff>177165</xdr:colOff>
      <xdr:row>0</xdr:row>
      <xdr:rowOff>0</xdr:rowOff>
    </xdr:from>
    <xdr:to>
      <xdr:col>1</xdr:col>
      <xdr:colOff>446050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B8EF7B56-22EC-472A-8596-0EDEE2F6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39793</xdr:rowOff>
    </xdr:from>
    <xdr:to>
      <xdr:col>14</xdr:col>
      <xdr:colOff>668866</xdr:colOff>
      <xdr:row>4</xdr:row>
      <xdr:rowOff>107526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70BE2F4D-78E9-427E-A00A-53368BA51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3979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60960</xdr:rowOff>
    </xdr:from>
    <xdr:to>
      <xdr:col>3</xdr:col>
      <xdr:colOff>14872</xdr:colOff>
      <xdr:row>3</xdr:row>
      <xdr:rowOff>113443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37DDDEA5-AE54-4133-9DD6-113A97591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5920" y="60960"/>
          <a:ext cx="517792" cy="5477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7FCB9617-7CE7-433D-A4A4-F223C3C9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2386CC2B-74B2-46CE-8063-475759E5C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EF02739C-1EED-44D6-881F-3F6FCE035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0719" y="0"/>
          <a:ext cx="678180" cy="671406"/>
        </a:xfrm>
        <a:prstGeom prst="rect">
          <a:avLst/>
        </a:prstGeom>
      </xdr:spPr>
    </xdr:pic>
    <xdr:clientData/>
  </xdr:twoCellAnchor>
  <xdr:twoCellAnchor>
    <xdr:from>
      <xdr:col>0</xdr:col>
      <xdr:colOff>177165</xdr:colOff>
      <xdr:row>0</xdr:row>
      <xdr:rowOff>0</xdr:rowOff>
    </xdr:from>
    <xdr:to>
      <xdr:col>1</xdr:col>
      <xdr:colOff>446050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5D871FEE-9B30-4853-998F-70248569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39793</xdr:rowOff>
    </xdr:from>
    <xdr:to>
      <xdr:col>14</xdr:col>
      <xdr:colOff>668866</xdr:colOff>
      <xdr:row>4</xdr:row>
      <xdr:rowOff>107526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471CAC77-ACAF-4377-83EA-2EA448463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3979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2</xdr:col>
      <xdr:colOff>8467</xdr:colOff>
      <xdr:row>0</xdr:row>
      <xdr:rowOff>84666</xdr:rowOff>
    </xdr:from>
    <xdr:to>
      <xdr:col>3</xdr:col>
      <xdr:colOff>26725</xdr:colOff>
      <xdr:row>3</xdr:row>
      <xdr:rowOff>132916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A191E2D3-2DB6-4271-AF32-3BE2A8318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0" y="84666"/>
          <a:ext cx="517792" cy="5477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6E832ED9-A113-4EEA-8F3A-0D66537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1A642EDB-B7EB-45BD-8C60-FE95143D4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A7A89B90-1AA9-4024-907B-AE33B8A94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0719" y="0"/>
          <a:ext cx="678180" cy="671406"/>
        </a:xfrm>
        <a:prstGeom prst="rect">
          <a:avLst/>
        </a:prstGeom>
      </xdr:spPr>
    </xdr:pic>
    <xdr:clientData/>
  </xdr:twoCellAnchor>
  <xdr:twoCellAnchor>
    <xdr:from>
      <xdr:col>0</xdr:col>
      <xdr:colOff>177165</xdr:colOff>
      <xdr:row>0</xdr:row>
      <xdr:rowOff>0</xdr:rowOff>
    </xdr:from>
    <xdr:to>
      <xdr:col>1</xdr:col>
      <xdr:colOff>446050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EE947034-80F1-40EA-BEFA-197F46A6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39793</xdr:rowOff>
    </xdr:from>
    <xdr:to>
      <xdr:col>14</xdr:col>
      <xdr:colOff>668866</xdr:colOff>
      <xdr:row>4</xdr:row>
      <xdr:rowOff>107526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41ECC2C3-7237-4335-B425-F29D2733E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3979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</xdr:col>
      <xdr:colOff>1173480</xdr:colOff>
      <xdr:row>0</xdr:row>
      <xdr:rowOff>76200</xdr:rowOff>
    </xdr:from>
    <xdr:to>
      <xdr:col>2</xdr:col>
      <xdr:colOff>494932</xdr:colOff>
      <xdr:row>3</xdr:row>
      <xdr:rowOff>128683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EA278830-B164-4EC9-972A-32C1C6298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60" y="76200"/>
          <a:ext cx="517792" cy="5477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38C31087-0776-43F8-AB5F-DAE9FCD5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FB23BF0C-4F72-478D-A8B9-9CC981194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98BA8987-E212-4EDA-9FED-219CD20A4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0719" y="0"/>
          <a:ext cx="678180" cy="671406"/>
        </a:xfrm>
        <a:prstGeom prst="rect">
          <a:avLst/>
        </a:prstGeom>
      </xdr:spPr>
    </xdr:pic>
    <xdr:clientData/>
  </xdr:twoCellAnchor>
  <xdr:twoCellAnchor>
    <xdr:from>
      <xdr:col>0</xdr:col>
      <xdr:colOff>177165</xdr:colOff>
      <xdr:row>0</xdr:row>
      <xdr:rowOff>0</xdr:rowOff>
    </xdr:from>
    <xdr:to>
      <xdr:col>1</xdr:col>
      <xdr:colOff>446050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C6D53D47-8631-4A16-BF87-6ABF0A74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39793</xdr:rowOff>
    </xdr:from>
    <xdr:to>
      <xdr:col>14</xdr:col>
      <xdr:colOff>668866</xdr:colOff>
      <xdr:row>4</xdr:row>
      <xdr:rowOff>107526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AD9EA878-FA33-41A4-8E88-1179DBCA1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3979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</xdr:col>
      <xdr:colOff>1173480</xdr:colOff>
      <xdr:row>0</xdr:row>
      <xdr:rowOff>83820</xdr:rowOff>
    </xdr:from>
    <xdr:to>
      <xdr:col>2</xdr:col>
      <xdr:colOff>494932</xdr:colOff>
      <xdr:row>3</xdr:row>
      <xdr:rowOff>136303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F8E477C-913F-46B6-9A7D-15DEACFBC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60" y="83820"/>
          <a:ext cx="517792" cy="54778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AFBA5413-6389-4572-AEBD-0510522CC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F91C5417-2A53-4BC2-8DC1-3131C3DFB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3DDE6FAF-0290-4B2E-A480-310781087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0719" y="0"/>
          <a:ext cx="678180" cy="671406"/>
        </a:xfrm>
        <a:prstGeom prst="rect">
          <a:avLst/>
        </a:prstGeom>
      </xdr:spPr>
    </xdr:pic>
    <xdr:clientData/>
  </xdr:twoCellAnchor>
  <xdr:twoCellAnchor>
    <xdr:from>
      <xdr:col>0</xdr:col>
      <xdr:colOff>177165</xdr:colOff>
      <xdr:row>0</xdr:row>
      <xdr:rowOff>0</xdr:rowOff>
    </xdr:from>
    <xdr:to>
      <xdr:col>1</xdr:col>
      <xdr:colOff>446050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1348F23-D77B-48A0-9BBA-1905AA74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39793</xdr:rowOff>
    </xdr:from>
    <xdr:to>
      <xdr:col>14</xdr:col>
      <xdr:colOff>668866</xdr:colOff>
      <xdr:row>4</xdr:row>
      <xdr:rowOff>107526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A9162A9F-2B4F-4949-80E5-715F1A1EE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3979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</xdr:col>
      <xdr:colOff>1165860</xdr:colOff>
      <xdr:row>0</xdr:row>
      <xdr:rowOff>60960</xdr:rowOff>
    </xdr:from>
    <xdr:to>
      <xdr:col>2</xdr:col>
      <xdr:colOff>487312</xdr:colOff>
      <xdr:row>3</xdr:row>
      <xdr:rowOff>113443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E05C19FA-C90A-43E7-B749-31AB81260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440" y="60960"/>
          <a:ext cx="517792" cy="54778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60227425-F68E-4D24-BF35-1FE4EF17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5CE7EFF3-11D8-45B3-B6AF-93D7AF45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8EE80E91-6BA7-43C3-B133-0C7028BB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6FF9FD99-9339-4A32-BD52-89B6F0445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69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AC5E1180-8ED4-433B-BAF4-ECB188A2F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2139" y="0"/>
          <a:ext cx="678180" cy="671406"/>
        </a:xfrm>
        <a:prstGeom prst="rect">
          <a:avLst/>
        </a:prstGeom>
      </xdr:spPr>
    </xdr:pic>
    <xdr:clientData/>
  </xdr:twoCellAnchor>
  <xdr:twoCellAnchor editAs="oneCell">
    <xdr:from>
      <xdr:col>1</xdr:col>
      <xdr:colOff>1173480</xdr:colOff>
      <xdr:row>0</xdr:row>
      <xdr:rowOff>83820</xdr:rowOff>
    </xdr:from>
    <xdr:to>
      <xdr:col>2</xdr:col>
      <xdr:colOff>494932</xdr:colOff>
      <xdr:row>3</xdr:row>
      <xdr:rowOff>136303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91DCE944-03E8-42D8-8FD4-1A6CFF5C4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60" y="83820"/>
          <a:ext cx="517792" cy="5477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7DBAACF4-CF57-403C-8666-87D99179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5FF5C568-35A6-43CB-8D13-F6670A95D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F58CF9A9-8AA9-4AD7-97C2-537A24FA5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0719" y="0"/>
          <a:ext cx="678180" cy="671406"/>
        </a:xfrm>
        <a:prstGeom prst="rect">
          <a:avLst/>
        </a:prstGeom>
      </xdr:spPr>
    </xdr:pic>
    <xdr:clientData/>
  </xdr:twoCellAnchor>
  <xdr:twoCellAnchor editAs="oneCell">
    <xdr:from>
      <xdr:col>1</xdr:col>
      <xdr:colOff>1158240</xdr:colOff>
      <xdr:row>0</xdr:row>
      <xdr:rowOff>76200</xdr:rowOff>
    </xdr:from>
    <xdr:to>
      <xdr:col>2</xdr:col>
      <xdr:colOff>479692</xdr:colOff>
      <xdr:row>3</xdr:row>
      <xdr:rowOff>128683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398F7322-35AC-4963-B99C-DEA854125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820" y="76200"/>
          <a:ext cx="517792" cy="54778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4D39735A-80F0-43FE-9068-AC7A0DFF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6859557C-A1E0-44EC-BB82-C73236DA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5485ED66-C36D-4FBC-AD17-768EBF3C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1EAB8286-5E87-4521-A339-DB78E4174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69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51E74FE8-E254-4C5F-8F50-D7BDB466F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2139" y="0"/>
          <a:ext cx="678180" cy="671406"/>
        </a:xfrm>
        <a:prstGeom prst="rect">
          <a:avLst/>
        </a:prstGeom>
      </xdr:spPr>
    </xdr:pic>
    <xdr:clientData/>
  </xdr:twoCellAnchor>
  <xdr:twoCellAnchor editAs="oneCell">
    <xdr:from>
      <xdr:col>1</xdr:col>
      <xdr:colOff>1173480</xdr:colOff>
      <xdr:row>0</xdr:row>
      <xdr:rowOff>91440</xdr:rowOff>
    </xdr:from>
    <xdr:to>
      <xdr:col>2</xdr:col>
      <xdr:colOff>485407</xdr:colOff>
      <xdr:row>3</xdr:row>
      <xdr:rowOff>143923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D8A9430C-8DC9-4498-977A-C4095FC42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60" y="91440"/>
          <a:ext cx="517792" cy="54778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270E0BA2-2C96-4BE1-81BC-60D1A882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D8B60523-D500-48D0-A50D-04E77560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EB16082D-6C38-462F-8C5D-F69D5FD6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B5FAC6BA-044B-4B57-A933-F9F33D2A2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69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3521B5F3-DBEC-4B8F-BE46-7C017F3E3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2139" y="0"/>
          <a:ext cx="678180" cy="671406"/>
        </a:xfrm>
        <a:prstGeom prst="rect">
          <a:avLst/>
        </a:prstGeom>
      </xdr:spPr>
    </xdr:pic>
    <xdr:clientData/>
  </xdr:twoCellAnchor>
  <xdr:twoCellAnchor editAs="oneCell">
    <xdr:from>
      <xdr:col>1</xdr:col>
      <xdr:colOff>1173480</xdr:colOff>
      <xdr:row>0</xdr:row>
      <xdr:rowOff>60960</xdr:rowOff>
    </xdr:from>
    <xdr:to>
      <xdr:col>2</xdr:col>
      <xdr:colOff>494932</xdr:colOff>
      <xdr:row>3</xdr:row>
      <xdr:rowOff>113443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62D47F61-BB07-42FF-8FE4-B315AB82D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60" y="60960"/>
          <a:ext cx="517792" cy="54778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2D968CE9-A088-4DE0-9636-7D10160A5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96A89ADB-217D-41E8-89F8-28CAE5F69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69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B7C1F0C8-FA5C-4244-BEAF-39EBF5804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2139" y="0"/>
          <a:ext cx="678180" cy="671406"/>
        </a:xfrm>
        <a:prstGeom prst="rect">
          <a:avLst/>
        </a:prstGeom>
      </xdr:spPr>
    </xdr:pic>
    <xdr:clientData/>
  </xdr:twoCellAnchor>
  <xdr:twoCellAnchor editAs="oneCell">
    <xdr:from>
      <xdr:col>1</xdr:col>
      <xdr:colOff>1168401</xdr:colOff>
      <xdr:row>0</xdr:row>
      <xdr:rowOff>110067</xdr:rowOff>
    </xdr:from>
    <xdr:to>
      <xdr:col>2</xdr:col>
      <xdr:colOff>492393</xdr:colOff>
      <xdr:row>3</xdr:row>
      <xdr:rowOff>158317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AEFB5B45-AA43-410F-ACF4-FCF4B1A09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134" y="110067"/>
          <a:ext cx="517792" cy="54778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496C102-1237-4D7A-ABC5-91974409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30514B0-9E05-4AA4-86A1-E58CDEF90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27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881BF6B4-D6DA-4D2A-8825-8A8D19AC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0719" y="0"/>
          <a:ext cx="678180" cy="671406"/>
        </a:xfrm>
        <a:prstGeom prst="rect">
          <a:avLst/>
        </a:prstGeom>
      </xdr:spPr>
    </xdr:pic>
    <xdr:clientData/>
  </xdr:twoCellAnchor>
  <xdr:twoCellAnchor editAs="oneCell">
    <xdr:from>
      <xdr:col>1</xdr:col>
      <xdr:colOff>1165860</xdr:colOff>
      <xdr:row>0</xdr:row>
      <xdr:rowOff>91440</xdr:rowOff>
    </xdr:from>
    <xdr:to>
      <xdr:col>2</xdr:col>
      <xdr:colOff>487312</xdr:colOff>
      <xdr:row>3</xdr:row>
      <xdr:rowOff>143923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E89277D4-988A-4385-9934-F27C6436B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440" y="91440"/>
          <a:ext cx="517792" cy="5477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6199037D-08B1-4A3B-8962-7CEB4D32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8C85B956-ED13-4709-9237-23C76CB48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69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6C43EF1F-7F04-4BBA-8A18-2B7E82E09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2139" y="0"/>
          <a:ext cx="678180" cy="671406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0</xdr:row>
      <xdr:rowOff>60960</xdr:rowOff>
    </xdr:from>
    <xdr:to>
      <xdr:col>2</xdr:col>
      <xdr:colOff>464452</xdr:colOff>
      <xdr:row>3</xdr:row>
      <xdr:rowOff>113443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A6A496B-F437-4119-9F35-0DA9308E0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580" y="60960"/>
          <a:ext cx="517792" cy="54778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41E52671-3619-415A-8949-E6A368D3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711199</xdr:colOff>
      <xdr:row>0</xdr:row>
      <xdr:rowOff>16933</xdr:rowOff>
    </xdr:from>
    <xdr:to>
      <xdr:col>14</xdr:col>
      <xdr:colOff>668866</xdr:colOff>
      <xdr:row>4</xdr:row>
      <xdr:rowOff>84666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DCDAC3D8-289A-49D4-BFFA-1D874E88D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699" y="16933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1041399</xdr:colOff>
      <xdr:row>0</xdr:row>
      <xdr:rowOff>0</xdr:rowOff>
    </xdr:from>
    <xdr:to>
      <xdr:col>15</xdr:col>
      <xdr:colOff>584199</xdr:colOff>
      <xdr:row>4</xdr:row>
      <xdr:rowOff>8466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C2B3F8B9-78C2-4508-B285-18742684F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2139" y="0"/>
          <a:ext cx="678180" cy="671406"/>
        </a:xfrm>
        <a:prstGeom prst="rect">
          <a:avLst/>
        </a:prstGeom>
      </xdr:spPr>
    </xdr:pic>
    <xdr:clientData/>
  </xdr:twoCellAnchor>
  <xdr:twoCellAnchor editAs="oneCell">
    <xdr:from>
      <xdr:col>1</xdr:col>
      <xdr:colOff>1158240</xdr:colOff>
      <xdr:row>0</xdr:row>
      <xdr:rowOff>91440</xdr:rowOff>
    </xdr:from>
    <xdr:to>
      <xdr:col>2</xdr:col>
      <xdr:colOff>479692</xdr:colOff>
      <xdr:row>3</xdr:row>
      <xdr:rowOff>143923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21C4AFD-2A79-4888-ABFC-02D5F0E5D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820" y="91440"/>
          <a:ext cx="517792" cy="54778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8467</xdr:colOff>
      <xdr:row>0</xdr:row>
      <xdr:rowOff>42333</xdr:rowOff>
    </xdr:from>
    <xdr:to>
      <xdr:col>2</xdr:col>
      <xdr:colOff>100398</xdr:colOff>
      <xdr:row>4</xdr:row>
      <xdr:rowOff>19974</xdr:rowOff>
    </xdr:to>
    <xdr:pic>
      <xdr:nvPicPr>
        <xdr:cNvPr id="4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B4A211D1-2C89-4B97-B811-89DC0E66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" y="42333"/>
          <a:ext cx="718465" cy="64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150707</xdr:colOff>
      <xdr:row>4</xdr:row>
      <xdr:rowOff>61806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D77778A1-E93D-44F5-8AD6-0CE61A33A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6867" y="0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16</xdr:col>
      <xdr:colOff>499533</xdr:colOff>
      <xdr:row>0</xdr:row>
      <xdr:rowOff>0</xdr:rowOff>
    </xdr:from>
    <xdr:to>
      <xdr:col>17</xdr:col>
      <xdr:colOff>254846</xdr:colOff>
      <xdr:row>4</xdr:row>
      <xdr:rowOff>2539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3E9064E2-F711-4038-8E47-431187BD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7133" y="0"/>
          <a:ext cx="678180" cy="671406"/>
        </a:xfrm>
        <a:prstGeom prst="rect">
          <a:avLst/>
        </a:prstGeom>
      </xdr:spPr>
    </xdr:pic>
    <xdr:clientData/>
  </xdr:twoCellAnchor>
  <xdr:twoCellAnchor editAs="oneCell">
    <xdr:from>
      <xdr:col>13</xdr:col>
      <xdr:colOff>668867</xdr:colOff>
      <xdr:row>0</xdr:row>
      <xdr:rowOff>8467</xdr:rowOff>
    </xdr:from>
    <xdr:to>
      <xdr:col>15</xdr:col>
      <xdr:colOff>125307</xdr:colOff>
      <xdr:row>4</xdr:row>
      <xdr:rowOff>70273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679E6C4A-1ACC-D92B-62C0-9F160345F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1467" y="8467"/>
          <a:ext cx="734907" cy="730673"/>
        </a:xfrm>
        <a:prstGeom prst="rect">
          <a:avLst/>
        </a:prstGeom>
      </xdr:spPr>
    </xdr:pic>
    <xdr:clientData/>
  </xdr:twoCellAnchor>
  <xdr:twoCellAnchor editAs="oneCell">
    <xdr:from>
      <xdr:col>3</xdr:col>
      <xdr:colOff>618067</xdr:colOff>
      <xdr:row>0</xdr:row>
      <xdr:rowOff>76199</xdr:rowOff>
    </xdr:from>
    <xdr:to>
      <xdr:col>4</xdr:col>
      <xdr:colOff>483926</xdr:colOff>
      <xdr:row>3</xdr:row>
      <xdr:rowOff>124449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6A2492C9-67B8-43E8-B64C-C075C19C7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2467" y="76199"/>
          <a:ext cx="517792" cy="54778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GrpSpPr/>
      </xdr:nvGrpSpPr>
      <xdr:grpSpPr>
        <a:xfrm>
          <a:off x="114300" y="5455"/>
          <a:ext cx="9012648" cy="672849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xmlns="" id="{00000000-0008-0000-12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>
            <a:extLst>
              <a:ext uri="{FF2B5EF4-FFF2-40B4-BE49-F238E27FC236}">
                <a16:creationId xmlns:a16="http://schemas.microsoft.com/office/drawing/2014/main" xmlns="" id="{00000000-0008-0000-12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xmlns="" id="{00000000-0008-0000-1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>
            <a:extLst>
              <a:ext uri="{FF2B5EF4-FFF2-40B4-BE49-F238E27FC236}">
                <a16:creationId xmlns:a16="http://schemas.microsoft.com/office/drawing/2014/main" xmlns="" id="{00000000-0008-0000-12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8467</xdr:colOff>
      <xdr:row>0</xdr:row>
      <xdr:rowOff>42333</xdr:rowOff>
    </xdr:from>
    <xdr:to>
      <xdr:col>2</xdr:col>
      <xdr:colOff>100398</xdr:colOff>
      <xdr:row>4</xdr:row>
      <xdr:rowOff>19974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FF1BBE6B-527B-461D-8799-E52B3C58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967" y="42333"/>
          <a:ext cx="716771" cy="640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150707</xdr:colOff>
      <xdr:row>4</xdr:row>
      <xdr:rowOff>61806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C51871B8-E33A-4B99-AE3B-9F42AFA08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0"/>
          <a:ext cx="737447" cy="724746"/>
        </a:xfrm>
        <a:prstGeom prst="rect">
          <a:avLst/>
        </a:prstGeom>
      </xdr:spPr>
    </xdr:pic>
    <xdr:clientData/>
  </xdr:twoCellAnchor>
  <xdr:twoCellAnchor editAs="oneCell">
    <xdr:from>
      <xdr:col>16</xdr:col>
      <xdr:colOff>499533</xdr:colOff>
      <xdr:row>0</xdr:row>
      <xdr:rowOff>0</xdr:rowOff>
    </xdr:from>
    <xdr:to>
      <xdr:col>17</xdr:col>
      <xdr:colOff>254847</xdr:colOff>
      <xdr:row>4</xdr:row>
      <xdr:rowOff>2539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3D46A6E7-FBBB-43AA-AFC4-822D7FB61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813" y="0"/>
          <a:ext cx="677333" cy="665479"/>
        </a:xfrm>
        <a:prstGeom prst="rect">
          <a:avLst/>
        </a:prstGeom>
      </xdr:spPr>
    </xdr:pic>
    <xdr:clientData/>
  </xdr:twoCellAnchor>
  <xdr:twoCellAnchor editAs="oneCell">
    <xdr:from>
      <xdr:col>13</xdr:col>
      <xdr:colOff>668867</xdr:colOff>
      <xdr:row>0</xdr:row>
      <xdr:rowOff>8467</xdr:rowOff>
    </xdr:from>
    <xdr:to>
      <xdr:col>15</xdr:col>
      <xdr:colOff>125308</xdr:colOff>
      <xdr:row>4</xdr:row>
      <xdr:rowOff>70273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97C3E1F3-66A6-4991-BC82-9D3ADDB01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1147" y="8467"/>
          <a:ext cx="736600" cy="724746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609600</xdr:colOff>
      <xdr:row>0</xdr:row>
      <xdr:rowOff>33866</xdr:rowOff>
    </xdr:from>
    <xdr:to>
      <xdr:col>4</xdr:col>
      <xdr:colOff>475459</xdr:colOff>
      <xdr:row>3</xdr:row>
      <xdr:rowOff>82116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3343CEB-14FA-450B-95CE-D74419E9B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0" y="33866"/>
          <a:ext cx="517792" cy="54778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8467</xdr:colOff>
      <xdr:row>0</xdr:row>
      <xdr:rowOff>42333</xdr:rowOff>
    </xdr:from>
    <xdr:to>
      <xdr:col>2</xdr:col>
      <xdr:colOff>100398</xdr:colOff>
      <xdr:row>4</xdr:row>
      <xdr:rowOff>19974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A25C5DD1-0B9B-4923-A564-13F801FB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967" y="42333"/>
          <a:ext cx="716771" cy="640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150707</xdr:colOff>
      <xdr:row>4</xdr:row>
      <xdr:rowOff>61806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7895AF31-A098-436B-890F-A6957FC12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0"/>
          <a:ext cx="737447" cy="724746"/>
        </a:xfrm>
        <a:prstGeom prst="rect">
          <a:avLst/>
        </a:prstGeom>
      </xdr:spPr>
    </xdr:pic>
    <xdr:clientData/>
  </xdr:twoCellAnchor>
  <xdr:twoCellAnchor editAs="oneCell">
    <xdr:from>
      <xdr:col>16</xdr:col>
      <xdr:colOff>499533</xdr:colOff>
      <xdr:row>0</xdr:row>
      <xdr:rowOff>0</xdr:rowOff>
    </xdr:from>
    <xdr:to>
      <xdr:col>17</xdr:col>
      <xdr:colOff>254846</xdr:colOff>
      <xdr:row>4</xdr:row>
      <xdr:rowOff>2539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87718711-1828-4F1B-A68F-C9F0FE38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813" y="0"/>
          <a:ext cx="677333" cy="665479"/>
        </a:xfrm>
        <a:prstGeom prst="rect">
          <a:avLst/>
        </a:prstGeom>
      </xdr:spPr>
    </xdr:pic>
    <xdr:clientData/>
  </xdr:twoCellAnchor>
  <xdr:twoCellAnchor editAs="oneCell">
    <xdr:from>
      <xdr:col>13</xdr:col>
      <xdr:colOff>668867</xdr:colOff>
      <xdr:row>0</xdr:row>
      <xdr:rowOff>8467</xdr:rowOff>
    </xdr:from>
    <xdr:to>
      <xdr:col>15</xdr:col>
      <xdr:colOff>125307</xdr:colOff>
      <xdr:row>4</xdr:row>
      <xdr:rowOff>70273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A984E43A-2A4B-4329-A886-065794EA4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1147" y="8467"/>
          <a:ext cx="736600" cy="724746"/>
        </a:xfrm>
        <a:prstGeom prst="rect">
          <a:avLst/>
        </a:prstGeom>
      </xdr:spPr>
    </xdr:pic>
    <xdr:clientData/>
  </xdr:twoCellAnchor>
  <xdr:twoCellAnchor editAs="oneCell">
    <xdr:from>
      <xdr:col>3</xdr:col>
      <xdr:colOff>626533</xdr:colOff>
      <xdr:row>0</xdr:row>
      <xdr:rowOff>76200</xdr:rowOff>
    </xdr:from>
    <xdr:to>
      <xdr:col>4</xdr:col>
      <xdr:colOff>492392</xdr:colOff>
      <xdr:row>3</xdr:row>
      <xdr:rowOff>124450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FC271F70-4E5A-4708-866C-1ECCC088E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0933" y="76200"/>
          <a:ext cx="517792" cy="54778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8467</xdr:colOff>
      <xdr:row>0</xdr:row>
      <xdr:rowOff>42333</xdr:rowOff>
    </xdr:from>
    <xdr:to>
      <xdr:col>2</xdr:col>
      <xdr:colOff>100398</xdr:colOff>
      <xdr:row>4</xdr:row>
      <xdr:rowOff>19974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CC9FA96C-C949-43B6-84FE-4E6F3685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967" y="42333"/>
          <a:ext cx="716771" cy="640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150707</xdr:colOff>
      <xdr:row>4</xdr:row>
      <xdr:rowOff>61806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B6AB6DF8-D6E0-4A6C-9F2D-94ECA0D5A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0"/>
          <a:ext cx="737447" cy="724746"/>
        </a:xfrm>
        <a:prstGeom prst="rect">
          <a:avLst/>
        </a:prstGeom>
      </xdr:spPr>
    </xdr:pic>
    <xdr:clientData/>
  </xdr:twoCellAnchor>
  <xdr:twoCellAnchor editAs="oneCell">
    <xdr:from>
      <xdr:col>16</xdr:col>
      <xdr:colOff>499533</xdr:colOff>
      <xdr:row>0</xdr:row>
      <xdr:rowOff>0</xdr:rowOff>
    </xdr:from>
    <xdr:to>
      <xdr:col>17</xdr:col>
      <xdr:colOff>254847</xdr:colOff>
      <xdr:row>4</xdr:row>
      <xdr:rowOff>2539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C1BD66F9-0055-4CF6-BA8D-2001E6E1A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813" y="0"/>
          <a:ext cx="677333" cy="665479"/>
        </a:xfrm>
        <a:prstGeom prst="rect">
          <a:avLst/>
        </a:prstGeom>
      </xdr:spPr>
    </xdr:pic>
    <xdr:clientData/>
  </xdr:twoCellAnchor>
  <xdr:twoCellAnchor editAs="oneCell">
    <xdr:from>
      <xdr:col>13</xdr:col>
      <xdr:colOff>668867</xdr:colOff>
      <xdr:row>0</xdr:row>
      <xdr:rowOff>8467</xdr:rowOff>
    </xdr:from>
    <xdr:to>
      <xdr:col>15</xdr:col>
      <xdr:colOff>125308</xdr:colOff>
      <xdr:row>4</xdr:row>
      <xdr:rowOff>70273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20529192-42C5-49A7-8E46-538EC7E52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1147" y="8467"/>
          <a:ext cx="736600" cy="724746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635000</xdr:colOff>
      <xdr:row>0</xdr:row>
      <xdr:rowOff>84666</xdr:rowOff>
    </xdr:from>
    <xdr:to>
      <xdr:col>4</xdr:col>
      <xdr:colOff>491334</xdr:colOff>
      <xdr:row>3</xdr:row>
      <xdr:rowOff>132916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7B12DBF9-2C92-4D4D-A780-81A4643B5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84666"/>
          <a:ext cx="517792" cy="54778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8467</xdr:colOff>
      <xdr:row>0</xdr:row>
      <xdr:rowOff>42333</xdr:rowOff>
    </xdr:from>
    <xdr:to>
      <xdr:col>2</xdr:col>
      <xdr:colOff>100398</xdr:colOff>
      <xdr:row>4</xdr:row>
      <xdr:rowOff>19974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F5DC8E44-15D9-49BA-A7D5-BE883F95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967" y="42333"/>
          <a:ext cx="716771" cy="640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150707</xdr:colOff>
      <xdr:row>4</xdr:row>
      <xdr:rowOff>61806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C54059CC-B613-49C5-B14B-14C535199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0"/>
          <a:ext cx="737447" cy="724746"/>
        </a:xfrm>
        <a:prstGeom prst="rect">
          <a:avLst/>
        </a:prstGeom>
      </xdr:spPr>
    </xdr:pic>
    <xdr:clientData/>
  </xdr:twoCellAnchor>
  <xdr:twoCellAnchor editAs="oneCell">
    <xdr:from>
      <xdr:col>16</xdr:col>
      <xdr:colOff>499533</xdr:colOff>
      <xdr:row>0</xdr:row>
      <xdr:rowOff>0</xdr:rowOff>
    </xdr:from>
    <xdr:to>
      <xdr:col>17</xdr:col>
      <xdr:colOff>254846</xdr:colOff>
      <xdr:row>4</xdr:row>
      <xdr:rowOff>2539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F89C5B38-B123-4AD2-97EA-727F2C246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813" y="0"/>
          <a:ext cx="677333" cy="665479"/>
        </a:xfrm>
        <a:prstGeom prst="rect">
          <a:avLst/>
        </a:prstGeom>
      </xdr:spPr>
    </xdr:pic>
    <xdr:clientData/>
  </xdr:twoCellAnchor>
  <xdr:twoCellAnchor editAs="oneCell">
    <xdr:from>
      <xdr:col>13</xdr:col>
      <xdr:colOff>668867</xdr:colOff>
      <xdr:row>0</xdr:row>
      <xdr:rowOff>8467</xdr:rowOff>
    </xdr:from>
    <xdr:to>
      <xdr:col>15</xdr:col>
      <xdr:colOff>125307</xdr:colOff>
      <xdr:row>4</xdr:row>
      <xdr:rowOff>70273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A5A4B826-1870-4163-AE7F-2C6069F08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1147" y="8467"/>
          <a:ext cx="736600" cy="724746"/>
        </a:xfrm>
        <a:prstGeom prst="rect">
          <a:avLst/>
        </a:prstGeom>
      </xdr:spPr>
    </xdr:pic>
    <xdr:clientData/>
  </xdr:twoCellAnchor>
  <xdr:twoCellAnchor editAs="oneCell">
    <xdr:from>
      <xdr:col>3</xdr:col>
      <xdr:colOff>626533</xdr:colOff>
      <xdr:row>0</xdr:row>
      <xdr:rowOff>50800</xdr:rowOff>
    </xdr:from>
    <xdr:to>
      <xdr:col>4</xdr:col>
      <xdr:colOff>492392</xdr:colOff>
      <xdr:row>3</xdr:row>
      <xdr:rowOff>99050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92AD1940-1905-44C0-9889-B09D76D13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0933" y="50800"/>
          <a:ext cx="517792" cy="54778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8467</xdr:colOff>
      <xdr:row>0</xdr:row>
      <xdr:rowOff>42333</xdr:rowOff>
    </xdr:from>
    <xdr:to>
      <xdr:col>2</xdr:col>
      <xdr:colOff>100398</xdr:colOff>
      <xdr:row>4</xdr:row>
      <xdr:rowOff>19974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77C1CB50-2F6E-4DB4-AA34-EC135DC4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967" y="42333"/>
          <a:ext cx="716771" cy="640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150707</xdr:colOff>
      <xdr:row>4</xdr:row>
      <xdr:rowOff>61806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2B981ED0-D0BB-4421-99CE-F55C8BBB8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0"/>
          <a:ext cx="737447" cy="724746"/>
        </a:xfrm>
        <a:prstGeom prst="rect">
          <a:avLst/>
        </a:prstGeom>
      </xdr:spPr>
    </xdr:pic>
    <xdr:clientData/>
  </xdr:twoCellAnchor>
  <xdr:twoCellAnchor editAs="oneCell">
    <xdr:from>
      <xdr:col>16</xdr:col>
      <xdr:colOff>499533</xdr:colOff>
      <xdr:row>0</xdr:row>
      <xdr:rowOff>0</xdr:rowOff>
    </xdr:from>
    <xdr:to>
      <xdr:col>17</xdr:col>
      <xdr:colOff>254846</xdr:colOff>
      <xdr:row>4</xdr:row>
      <xdr:rowOff>2539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A7C43C78-7E9E-4D2B-B196-6C22C97A2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813" y="0"/>
          <a:ext cx="677333" cy="665479"/>
        </a:xfrm>
        <a:prstGeom prst="rect">
          <a:avLst/>
        </a:prstGeom>
      </xdr:spPr>
    </xdr:pic>
    <xdr:clientData/>
  </xdr:twoCellAnchor>
  <xdr:twoCellAnchor editAs="oneCell">
    <xdr:from>
      <xdr:col>13</xdr:col>
      <xdr:colOff>668867</xdr:colOff>
      <xdr:row>0</xdr:row>
      <xdr:rowOff>8467</xdr:rowOff>
    </xdr:from>
    <xdr:to>
      <xdr:col>15</xdr:col>
      <xdr:colOff>125307</xdr:colOff>
      <xdr:row>4</xdr:row>
      <xdr:rowOff>70273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6FB2F783-3842-4DCD-8C7D-CA730B969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1147" y="8467"/>
          <a:ext cx="736600" cy="724746"/>
        </a:xfrm>
        <a:prstGeom prst="rect">
          <a:avLst/>
        </a:prstGeom>
      </xdr:spPr>
    </xdr:pic>
    <xdr:clientData/>
  </xdr:twoCellAnchor>
  <xdr:twoCellAnchor editAs="oneCell">
    <xdr:from>
      <xdr:col>3</xdr:col>
      <xdr:colOff>601133</xdr:colOff>
      <xdr:row>0</xdr:row>
      <xdr:rowOff>67733</xdr:rowOff>
    </xdr:from>
    <xdr:to>
      <xdr:col>4</xdr:col>
      <xdr:colOff>466992</xdr:colOff>
      <xdr:row>3</xdr:row>
      <xdr:rowOff>115983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80699D8E-BDF0-43FF-9A62-EC817D043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5533" y="67733"/>
          <a:ext cx="517792" cy="54778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8467</xdr:colOff>
      <xdr:row>0</xdr:row>
      <xdr:rowOff>42333</xdr:rowOff>
    </xdr:from>
    <xdr:to>
      <xdr:col>2</xdr:col>
      <xdr:colOff>100398</xdr:colOff>
      <xdr:row>4</xdr:row>
      <xdr:rowOff>19974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8B04730B-CB05-4D85-BCF2-4189ADCD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967" y="42333"/>
          <a:ext cx="716771" cy="640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150707</xdr:colOff>
      <xdr:row>4</xdr:row>
      <xdr:rowOff>61806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149E4CA1-823A-4721-A61E-063C57D68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0"/>
          <a:ext cx="737447" cy="724746"/>
        </a:xfrm>
        <a:prstGeom prst="rect">
          <a:avLst/>
        </a:prstGeom>
      </xdr:spPr>
    </xdr:pic>
    <xdr:clientData/>
  </xdr:twoCellAnchor>
  <xdr:twoCellAnchor editAs="oneCell">
    <xdr:from>
      <xdr:col>16</xdr:col>
      <xdr:colOff>499533</xdr:colOff>
      <xdr:row>0</xdr:row>
      <xdr:rowOff>0</xdr:rowOff>
    </xdr:from>
    <xdr:to>
      <xdr:col>17</xdr:col>
      <xdr:colOff>254846</xdr:colOff>
      <xdr:row>4</xdr:row>
      <xdr:rowOff>2539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921224FB-5F13-4B49-8BAB-50E2D07AB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813" y="0"/>
          <a:ext cx="677333" cy="665479"/>
        </a:xfrm>
        <a:prstGeom prst="rect">
          <a:avLst/>
        </a:prstGeom>
      </xdr:spPr>
    </xdr:pic>
    <xdr:clientData/>
  </xdr:twoCellAnchor>
  <xdr:twoCellAnchor editAs="oneCell">
    <xdr:from>
      <xdr:col>13</xdr:col>
      <xdr:colOff>668867</xdr:colOff>
      <xdr:row>0</xdr:row>
      <xdr:rowOff>8467</xdr:rowOff>
    </xdr:from>
    <xdr:to>
      <xdr:col>15</xdr:col>
      <xdr:colOff>125307</xdr:colOff>
      <xdr:row>4</xdr:row>
      <xdr:rowOff>70273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93541DFF-4469-47C3-B471-0AAFEC260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1147" y="8467"/>
          <a:ext cx="736600" cy="724746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635000</xdr:colOff>
      <xdr:row>0</xdr:row>
      <xdr:rowOff>84667</xdr:rowOff>
    </xdr:from>
    <xdr:to>
      <xdr:col>4</xdr:col>
      <xdr:colOff>491334</xdr:colOff>
      <xdr:row>3</xdr:row>
      <xdr:rowOff>132917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698A2C29-931C-453D-A195-D0BB72380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84667"/>
          <a:ext cx="517792" cy="54778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21771</xdr:colOff>
      <xdr:row>0</xdr:row>
      <xdr:rowOff>43544</xdr:rowOff>
    </xdr:from>
    <xdr:to>
      <xdr:col>1</xdr:col>
      <xdr:colOff>765401</xdr:colOff>
      <xdr:row>4</xdr:row>
      <xdr:rowOff>4961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95B8641B-F89F-475D-9E03-1FA42B49F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891" y="43544"/>
          <a:ext cx="743630" cy="624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740229</xdr:colOff>
      <xdr:row>0</xdr:row>
      <xdr:rowOff>21771</xdr:rowOff>
    </xdr:from>
    <xdr:to>
      <xdr:col>13</xdr:col>
      <xdr:colOff>713136</xdr:colOff>
      <xdr:row>4</xdr:row>
      <xdr:rowOff>99301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DE18200D-9F11-4672-968C-747D22C03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1789" y="21771"/>
          <a:ext cx="734907" cy="740470"/>
        </a:xfrm>
        <a:prstGeom prst="rect">
          <a:avLst/>
        </a:prstGeom>
      </xdr:spPr>
    </xdr:pic>
    <xdr:clientData/>
  </xdr:twoCellAnchor>
  <xdr:twoCellAnchor editAs="oneCell">
    <xdr:from>
      <xdr:col>15</xdr:col>
      <xdr:colOff>1023257</xdr:colOff>
      <xdr:row>0</xdr:row>
      <xdr:rowOff>54429</xdr:rowOff>
    </xdr:from>
    <xdr:to>
      <xdr:col>15</xdr:col>
      <xdr:colOff>1701437</xdr:colOff>
      <xdr:row>4</xdr:row>
      <xdr:rowOff>72692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12172F13-F574-4481-9494-344F611CD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90817" y="54429"/>
          <a:ext cx="678180" cy="681203"/>
        </a:xfrm>
        <a:prstGeom prst="rect">
          <a:avLst/>
        </a:prstGeom>
      </xdr:spPr>
    </xdr:pic>
    <xdr:clientData/>
  </xdr:twoCellAnchor>
  <xdr:twoCellAnchor editAs="oneCell">
    <xdr:from>
      <xdr:col>12</xdr:col>
      <xdr:colOff>696686</xdr:colOff>
      <xdr:row>0</xdr:row>
      <xdr:rowOff>0</xdr:rowOff>
    </xdr:from>
    <xdr:to>
      <xdr:col>13</xdr:col>
      <xdr:colOff>669593</xdr:colOff>
      <xdr:row>4</xdr:row>
      <xdr:rowOff>77530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7952DAB6-3876-41F8-B7C4-B4CE75DBB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246" y="0"/>
          <a:ext cx="734907" cy="740470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87086</xdr:rowOff>
    </xdr:from>
    <xdr:to>
      <xdr:col>3</xdr:col>
      <xdr:colOff>376278</xdr:colOff>
      <xdr:row>3</xdr:row>
      <xdr:rowOff>145012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C85E8481-201D-4405-A367-66F949F8D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4457" y="87086"/>
          <a:ext cx="517792" cy="54778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0</xdr:row>
      <xdr:rowOff>16933</xdr:rowOff>
    </xdr:from>
    <xdr:to>
      <xdr:col>1</xdr:col>
      <xdr:colOff>511454</xdr:colOff>
      <xdr:row>4</xdr:row>
      <xdr:rowOff>723</xdr:rowOff>
    </xdr:to>
    <xdr:pic>
      <xdr:nvPicPr>
        <xdr:cNvPr id="8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3A1CB466-F72C-436E-8CC3-1AEEF199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16933"/>
          <a:ext cx="621521" cy="652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59267</xdr:colOff>
      <xdr:row>0</xdr:row>
      <xdr:rowOff>16933</xdr:rowOff>
    </xdr:from>
    <xdr:to>
      <xdr:col>45</xdr:col>
      <xdr:colOff>237068</xdr:colOff>
      <xdr:row>4</xdr:row>
      <xdr:rowOff>50800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48937E45-6A07-47CC-BC14-02402D458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8200" y="16933"/>
          <a:ext cx="702734" cy="702734"/>
        </a:xfrm>
        <a:prstGeom prst="rect">
          <a:avLst/>
        </a:prstGeom>
      </xdr:spPr>
    </xdr:pic>
    <xdr:clientData/>
  </xdr:twoCellAnchor>
  <xdr:twoCellAnchor editAs="oneCell">
    <xdr:from>
      <xdr:col>50</xdr:col>
      <xdr:colOff>313267</xdr:colOff>
      <xdr:row>0</xdr:row>
      <xdr:rowOff>0</xdr:rowOff>
    </xdr:from>
    <xdr:to>
      <xdr:col>52</xdr:col>
      <xdr:colOff>330200</xdr:colOff>
      <xdr:row>4</xdr:row>
      <xdr:rowOff>143932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8122AA9B-0F17-8AAB-0742-062378146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9467" y="0"/>
          <a:ext cx="812799" cy="812799"/>
        </a:xfrm>
        <a:prstGeom prst="rect">
          <a:avLst/>
        </a:prstGeom>
      </xdr:spPr>
    </xdr:pic>
    <xdr:clientData/>
  </xdr:twoCellAnchor>
  <xdr:twoCellAnchor editAs="oneCell">
    <xdr:from>
      <xdr:col>3</xdr:col>
      <xdr:colOff>220133</xdr:colOff>
      <xdr:row>0</xdr:row>
      <xdr:rowOff>76200</xdr:rowOff>
    </xdr:from>
    <xdr:to>
      <xdr:col>5</xdr:col>
      <xdr:colOff>212992</xdr:colOff>
      <xdr:row>3</xdr:row>
      <xdr:rowOff>124450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A669CBCB-B33F-4F6C-85E8-2B3ABFDC1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7800" y="76200"/>
          <a:ext cx="517792" cy="54778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321487</xdr:colOff>
      <xdr:row>3</xdr:row>
      <xdr:rowOff>33585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36A8A44F-134D-40EB-A1E3-70F8F447E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41526" cy="582225"/>
        </a:xfrm>
        <a:prstGeom prst="rect">
          <a:avLst/>
        </a:prstGeom>
      </xdr:spPr>
    </xdr:pic>
    <xdr:clientData/>
  </xdr:twoCellAnchor>
  <xdr:twoCellAnchor editAs="oneCell">
    <xdr:from>
      <xdr:col>5</xdr:col>
      <xdr:colOff>373700</xdr:colOff>
      <xdr:row>0</xdr:row>
      <xdr:rowOff>8477</xdr:rowOff>
    </xdr:from>
    <xdr:to>
      <xdr:col>5</xdr:col>
      <xdr:colOff>891492</xdr:colOff>
      <xdr:row>3</xdr:row>
      <xdr:rowOff>7620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8B3B832B-1B2D-BF40-3EBB-A2E47ABA1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8800" y="8477"/>
          <a:ext cx="517792" cy="547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9"/>
  <sheetViews>
    <sheetView view="pageBreakPreview" topLeftCell="A4" zoomScaleNormal="70" zoomScaleSheetLayoutView="100" workbookViewId="0">
      <selection activeCell="D12" sqref="D1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17.710937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95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74</v>
      </c>
      <c r="B9" s="392"/>
      <c r="C9" s="392"/>
      <c r="D9" s="397" t="s">
        <v>108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" x14ac:dyDescent="0.2">
      <c r="A10" s="392"/>
      <c r="B10" s="392"/>
      <c r="C10" s="392"/>
      <c r="D10" s="378" t="s">
        <v>62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">
        <v>59</v>
      </c>
      <c r="O10" s="64">
        <v>44</v>
      </c>
      <c r="P10" s="63">
        <v>35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379" t="s">
        <v>6</v>
      </c>
      <c r="B15" s="379" t="s">
        <v>59</v>
      </c>
      <c r="C15" s="379"/>
      <c r="D15" s="380" t="s">
        <v>7</v>
      </c>
      <c r="E15" s="382" t="s">
        <v>8</v>
      </c>
      <c r="F15" s="382" t="s">
        <v>9</v>
      </c>
      <c r="G15" s="382" t="s">
        <v>10</v>
      </c>
      <c r="H15" s="382" t="s">
        <v>11</v>
      </c>
      <c r="I15" s="382" t="s">
        <v>12</v>
      </c>
      <c r="J15" s="389" t="s">
        <v>19</v>
      </c>
      <c r="K15" s="389"/>
      <c r="L15" s="382" t="s">
        <v>22</v>
      </c>
      <c r="M15" s="382" t="s">
        <v>13</v>
      </c>
      <c r="N15" s="382" t="s">
        <v>14</v>
      </c>
      <c r="O15" s="382" t="s">
        <v>15</v>
      </c>
      <c r="P15" s="387"/>
    </row>
    <row r="16" spans="1:16" x14ac:dyDescent="0.2">
      <c r="A16" s="379"/>
      <c r="B16" s="379"/>
      <c r="C16" s="379"/>
      <c r="D16" s="381"/>
      <c r="E16" s="383"/>
      <c r="F16" s="384"/>
      <c r="G16" s="383"/>
      <c r="H16" s="383"/>
      <c r="I16" s="383"/>
      <c r="J16" s="2" t="s">
        <v>21</v>
      </c>
      <c r="K16" s="2" t="s">
        <v>23</v>
      </c>
      <c r="L16" s="383"/>
      <c r="M16" s="383"/>
      <c r="N16" s="383"/>
      <c r="O16" s="383"/>
      <c r="P16" s="388"/>
    </row>
    <row r="17" spans="1:16" ht="15.75" customHeight="1" x14ac:dyDescent="0.2">
      <c r="A17" s="110">
        <v>1</v>
      </c>
      <c r="B17" s="224" t="s">
        <v>438</v>
      </c>
      <c r="C17" s="225"/>
      <c r="D17" s="226">
        <v>2002</v>
      </c>
      <c r="E17" s="226" t="s">
        <v>4</v>
      </c>
      <c r="F17" s="226" t="s">
        <v>104</v>
      </c>
      <c r="G17" s="234" t="s">
        <v>222</v>
      </c>
      <c r="H17" s="258">
        <v>62.95</v>
      </c>
      <c r="I17" s="78">
        <v>50</v>
      </c>
      <c r="J17" s="93"/>
      <c r="K17" s="93"/>
      <c r="L17" s="94"/>
      <c r="M17" s="11">
        <f t="shared" ref="M17:M25" si="0">IF(A17=1,20,IF(A17=2,18,IF(A17=3,16,IF(A17&gt;19,0,19-A17))))</f>
        <v>20</v>
      </c>
      <c r="N17" s="95" t="str">
        <f t="shared" ref="N17:N25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302" t="s">
        <v>441</v>
      </c>
      <c r="P17" s="103"/>
    </row>
    <row r="18" spans="1:16" s="3" customFormat="1" ht="15.75" customHeight="1" x14ac:dyDescent="0.2">
      <c r="A18" s="111">
        <f t="shared" ref="A18:A25" si="2">A17+1</f>
        <v>2</v>
      </c>
      <c r="B18" s="224" t="s">
        <v>218</v>
      </c>
      <c r="C18" s="225"/>
      <c r="D18" s="226">
        <v>2003</v>
      </c>
      <c r="E18" s="226" t="s">
        <v>4</v>
      </c>
      <c r="F18" s="226" t="s">
        <v>138</v>
      </c>
      <c r="G18" s="234" t="s">
        <v>224</v>
      </c>
      <c r="H18" s="258">
        <v>62.55</v>
      </c>
      <c r="I18" s="78">
        <v>47</v>
      </c>
      <c r="J18" s="93"/>
      <c r="K18" s="93"/>
      <c r="L18" s="94"/>
      <c r="M18" s="11">
        <f t="shared" si="0"/>
        <v>18</v>
      </c>
      <c r="N18" s="95" t="str">
        <f t="shared" si="1"/>
        <v>МС</v>
      </c>
      <c r="O18" s="228" t="s">
        <v>228</v>
      </c>
      <c r="P18" s="103"/>
    </row>
    <row r="19" spans="1:16" s="3" customFormat="1" ht="15.75" customHeight="1" x14ac:dyDescent="0.2">
      <c r="A19" s="111">
        <f t="shared" si="2"/>
        <v>3</v>
      </c>
      <c r="B19" s="224" t="s">
        <v>294</v>
      </c>
      <c r="C19" s="225"/>
      <c r="D19" s="226">
        <v>2001</v>
      </c>
      <c r="E19" s="226" t="s">
        <v>5</v>
      </c>
      <c r="F19" s="226" t="s">
        <v>140</v>
      </c>
      <c r="G19" s="234"/>
      <c r="H19" s="258">
        <v>62.8</v>
      </c>
      <c r="I19" s="78">
        <v>47</v>
      </c>
      <c r="J19" s="93"/>
      <c r="K19" s="93"/>
      <c r="L19" s="94"/>
      <c r="M19" s="11">
        <f t="shared" si="0"/>
        <v>16</v>
      </c>
      <c r="N19" s="95" t="str">
        <f t="shared" si="1"/>
        <v>+МС</v>
      </c>
      <c r="O19" s="228" t="s">
        <v>568</v>
      </c>
      <c r="P19" s="103"/>
    </row>
    <row r="20" spans="1:16" s="3" customFormat="1" ht="15.75" customHeight="1" x14ac:dyDescent="0.2">
      <c r="A20" s="111">
        <f t="shared" si="2"/>
        <v>4</v>
      </c>
      <c r="B20" s="224" t="s">
        <v>399</v>
      </c>
      <c r="C20" s="225"/>
      <c r="D20" s="226">
        <v>2005</v>
      </c>
      <c r="E20" s="226" t="s">
        <v>5</v>
      </c>
      <c r="F20" s="226" t="s">
        <v>133</v>
      </c>
      <c r="G20" s="234" t="s">
        <v>409</v>
      </c>
      <c r="H20" s="258">
        <v>63</v>
      </c>
      <c r="I20" s="78">
        <v>44</v>
      </c>
      <c r="J20" s="93"/>
      <c r="K20" s="93"/>
      <c r="L20" s="94"/>
      <c r="M20" s="11">
        <f t="shared" si="0"/>
        <v>15</v>
      </c>
      <c r="N20" s="95" t="str">
        <f t="shared" si="1"/>
        <v>+МС</v>
      </c>
      <c r="O20" s="228" t="s">
        <v>414</v>
      </c>
      <c r="P20" s="103"/>
    </row>
    <row r="21" spans="1:16" s="3" customFormat="1" ht="15.75" customHeight="1" x14ac:dyDescent="0.2">
      <c r="A21" s="111">
        <f t="shared" si="2"/>
        <v>5</v>
      </c>
      <c r="B21" s="224" t="s">
        <v>360</v>
      </c>
      <c r="C21" s="225"/>
      <c r="D21" s="226">
        <v>2003</v>
      </c>
      <c r="E21" s="226" t="s">
        <v>5</v>
      </c>
      <c r="F21" s="226" t="s">
        <v>156</v>
      </c>
      <c r="G21" s="234" t="s">
        <v>363</v>
      </c>
      <c r="H21" s="258">
        <v>62.9</v>
      </c>
      <c r="I21" s="78">
        <v>42</v>
      </c>
      <c r="J21" s="93"/>
      <c r="K21" s="93"/>
      <c r="L21" s="94"/>
      <c r="M21" s="11">
        <f t="shared" si="0"/>
        <v>14</v>
      </c>
      <c r="N21" s="95" t="str">
        <f t="shared" si="1"/>
        <v>КМС</v>
      </c>
      <c r="O21" s="228" t="s">
        <v>368</v>
      </c>
      <c r="P21" s="103"/>
    </row>
    <row r="22" spans="1:16" s="3" customFormat="1" ht="15.75" customHeight="1" x14ac:dyDescent="0.2">
      <c r="A22" s="111">
        <f t="shared" si="2"/>
        <v>6</v>
      </c>
      <c r="B22" s="224" t="s">
        <v>241</v>
      </c>
      <c r="C22" s="225"/>
      <c r="D22" s="226">
        <v>2005</v>
      </c>
      <c r="E22" s="226" t="s">
        <v>4</v>
      </c>
      <c r="F22" s="226" t="s">
        <v>131</v>
      </c>
      <c r="G22" s="234" t="s">
        <v>244</v>
      </c>
      <c r="H22" s="258">
        <v>61.15</v>
      </c>
      <c r="I22" s="78">
        <v>39</v>
      </c>
      <c r="J22" s="93"/>
      <c r="K22" s="93"/>
      <c r="L22" s="94"/>
      <c r="M22" s="11">
        <f t="shared" si="0"/>
        <v>13</v>
      </c>
      <c r="N22" s="95" t="str">
        <f t="shared" si="1"/>
        <v>КМС</v>
      </c>
      <c r="O22" s="228" t="s">
        <v>246</v>
      </c>
      <c r="P22" s="103"/>
    </row>
    <row r="23" spans="1:16" s="3" customFormat="1" ht="15.75" customHeight="1" x14ac:dyDescent="0.2">
      <c r="A23" s="111">
        <f t="shared" si="2"/>
        <v>7</v>
      </c>
      <c r="B23" s="224" t="s">
        <v>403</v>
      </c>
      <c r="C23" s="225"/>
      <c r="D23" s="226">
        <v>2002</v>
      </c>
      <c r="E23" s="226" t="s">
        <v>5</v>
      </c>
      <c r="F23" s="226" t="s">
        <v>133</v>
      </c>
      <c r="G23" s="234" t="s">
        <v>410</v>
      </c>
      <c r="H23" s="258">
        <v>62.45</v>
      </c>
      <c r="I23" s="78">
        <v>37</v>
      </c>
      <c r="J23" s="93"/>
      <c r="K23" s="93"/>
      <c r="L23" s="94"/>
      <c r="M23" s="11">
        <f t="shared" si="0"/>
        <v>12</v>
      </c>
      <c r="N23" s="95" t="str">
        <f t="shared" si="1"/>
        <v>КМС</v>
      </c>
      <c r="O23" s="228" t="s">
        <v>415</v>
      </c>
      <c r="P23" s="103"/>
    </row>
    <row r="24" spans="1:16" s="3" customFormat="1" ht="15.75" customHeight="1" x14ac:dyDescent="0.2">
      <c r="A24" s="111">
        <f t="shared" si="2"/>
        <v>8</v>
      </c>
      <c r="B24" s="224" t="s">
        <v>513</v>
      </c>
      <c r="C24" s="225"/>
      <c r="D24" s="226">
        <v>2003</v>
      </c>
      <c r="E24" s="226" t="s">
        <v>4</v>
      </c>
      <c r="F24" s="226" t="s">
        <v>175</v>
      </c>
      <c r="G24" s="234"/>
      <c r="H24" s="258">
        <v>62.05</v>
      </c>
      <c r="I24" s="78">
        <v>30</v>
      </c>
      <c r="J24" s="93"/>
      <c r="K24" s="93"/>
      <c r="L24" s="94"/>
      <c r="M24" s="11">
        <f t="shared" si="0"/>
        <v>11</v>
      </c>
      <c r="N24" s="95" t="str">
        <f t="shared" si="1"/>
        <v>-</v>
      </c>
      <c r="O24" s="228" t="s">
        <v>538</v>
      </c>
      <c r="P24" s="103"/>
    </row>
    <row r="25" spans="1:16" s="3" customFormat="1" ht="15.75" customHeight="1" x14ac:dyDescent="0.2">
      <c r="A25" s="111">
        <f t="shared" si="2"/>
        <v>9</v>
      </c>
      <c r="B25" s="224" t="s">
        <v>397</v>
      </c>
      <c r="C25" s="225"/>
      <c r="D25" s="226">
        <v>2002</v>
      </c>
      <c r="E25" s="226" t="s">
        <v>4</v>
      </c>
      <c r="F25" s="226" t="s">
        <v>133</v>
      </c>
      <c r="G25" s="234" t="s">
        <v>410</v>
      </c>
      <c r="H25" s="258">
        <v>62.85</v>
      </c>
      <c r="I25" s="78">
        <v>29</v>
      </c>
      <c r="J25" s="93"/>
      <c r="K25" s="93"/>
      <c r="L25" s="94"/>
      <c r="M25" s="11">
        <f t="shared" si="0"/>
        <v>10</v>
      </c>
      <c r="N25" s="95" t="str">
        <f t="shared" si="1"/>
        <v>-</v>
      </c>
      <c r="O25" s="228" t="s">
        <v>412</v>
      </c>
      <c r="P25" s="103"/>
    </row>
    <row r="27" spans="1:16" x14ac:dyDescent="0.2">
      <c r="A27" s="107" t="s">
        <v>16</v>
      </c>
      <c r="B27" s="108"/>
      <c r="C27" s="108"/>
      <c r="D27" s="108" t="s">
        <v>125</v>
      </c>
      <c r="E27" s="108"/>
      <c r="F27" s="108"/>
      <c r="G27" s="107" t="s">
        <v>90</v>
      </c>
      <c r="H27" s="108" t="s">
        <v>570</v>
      </c>
      <c r="I27" s="108"/>
      <c r="J27" s="108"/>
      <c r="K27" s="108"/>
      <c r="L27" s="108"/>
      <c r="M27" s="108"/>
      <c r="N27" s="108"/>
      <c r="O27" s="108"/>
    </row>
    <row r="28" spans="1:16" ht="4.5" customHeight="1" x14ac:dyDescent="0.2">
      <c r="A28" s="107"/>
      <c r="B28" s="108"/>
      <c r="C28" s="108"/>
      <c r="D28" s="108"/>
      <c r="E28" s="108"/>
      <c r="F28" s="108"/>
      <c r="G28" s="107"/>
      <c r="H28" s="108"/>
      <c r="I28" s="108"/>
      <c r="J28" s="108"/>
      <c r="K28" s="108"/>
      <c r="L28" s="108"/>
      <c r="M28" s="108"/>
      <c r="N28" s="108"/>
      <c r="O28" s="108"/>
    </row>
    <row r="29" spans="1:16" x14ac:dyDescent="0.2">
      <c r="A29" s="107" t="s">
        <v>17</v>
      </c>
      <c r="B29" s="108"/>
      <c r="C29" s="108"/>
      <c r="D29" s="108" t="s">
        <v>107</v>
      </c>
      <c r="E29" s="108"/>
      <c r="F29" s="108"/>
      <c r="G29" s="107" t="s">
        <v>91</v>
      </c>
      <c r="H29" s="108" t="s">
        <v>571</v>
      </c>
      <c r="I29" s="108"/>
      <c r="J29" s="108"/>
      <c r="K29" s="108"/>
      <c r="L29" s="108"/>
      <c r="M29" s="108"/>
      <c r="N29" s="108"/>
      <c r="O29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8:P19">
    <sortCondition ref="H18:H19"/>
  </sortState>
  <mergeCells count="31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  <mergeCell ref="A12:C12"/>
    <mergeCell ref="A13:C13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1"/>
  <sheetViews>
    <sheetView view="pageBreakPreview" zoomScaleNormal="70" zoomScaleSheetLayoutView="100" workbookViewId="0">
      <selection activeCell="D12" sqref="D1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22.4257812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95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77</v>
      </c>
      <c r="B9" s="392"/>
      <c r="C9" s="392"/>
      <c r="D9" s="397" t="s">
        <v>108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.75" x14ac:dyDescent="0.2">
      <c r="A10" s="392"/>
      <c r="B10" s="392"/>
      <c r="C10" s="392"/>
      <c r="D10" s="378" t="s">
        <v>250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0">
        <v>72</v>
      </c>
      <c r="O10" s="231">
        <v>56</v>
      </c>
      <c r="P10" s="231">
        <v>45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379" t="s">
        <v>6</v>
      </c>
      <c r="B15" s="379" t="s">
        <v>59</v>
      </c>
      <c r="C15" s="379"/>
      <c r="D15" s="380" t="s">
        <v>7</v>
      </c>
      <c r="E15" s="382" t="s">
        <v>8</v>
      </c>
      <c r="F15" s="382" t="s">
        <v>9</v>
      </c>
      <c r="G15" s="382" t="s">
        <v>10</v>
      </c>
      <c r="H15" s="382" t="s">
        <v>11</v>
      </c>
      <c r="I15" s="382" t="s">
        <v>12</v>
      </c>
      <c r="J15" s="389" t="s">
        <v>19</v>
      </c>
      <c r="K15" s="389"/>
      <c r="L15" s="382" t="s">
        <v>22</v>
      </c>
      <c r="M15" s="382" t="s">
        <v>13</v>
      </c>
      <c r="N15" s="382" t="s">
        <v>14</v>
      </c>
      <c r="O15" s="382" t="s">
        <v>15</v>
      </c>
      <c r="P15" s="387"/>
    </row>
    <row r="16" spans="1:16" x14ac:dyDescent="0.2">
      <c r="A16" s="379"/>
      <c r="B16" s="379"/>
      <c r="C16" s="379"/>
      <c r="D16" s="381"/>
      <c r="E16" s="383"/>
      <c r="F16" s="384"/>
      <c r="G16" s="383"/>
      <c r="H16" s="383"/>
      <c r="I16" s="383"/>
      <c r="J16" s="2" t="s">
        <v>21</v>
      </c>
      <c r="K16" s="2" t="s">
        <v>23</v>
      </c>
      <c r="L16" s="383"/>
      <c r="M16" s="383"/>
      <c r="N16" s="383"/>
      <c r="O16" s="383"/>
      <c r="P16" s="388"/>
    </row>
    <row r="17" spans="1:16" ht="15.75" customHeight="1" x14ac:dyDescent="0.2">
      <c r="A17" s="110">
        <v>1</v>
      </c>
      <c r="B17" s="224" t="s">
        <v>497</v>
      </c>
      <c r="C17" s="225"/>
      <c r="D17" s="226">
        <v>2004</v>
      </c>
      <c r="E17" s="226" t="s">
        <v>4</v>
      </c>
      <c r="F17" s="226" t="s">
        <v>502</v>
      </c>
      <c r="G17" s="234" t="s">
        <v>503</v>
      </c>
      <c r="H17" s="258">
        <v>68</v>
      </c>
      <c r="I17" s="78">
        <v>62</v>
      </c>
      <c r="J17" s="93"/>
      <c r="K17" s="93"/>
      <c r="L17" s="94"/>
      <c r="M17" s="11">
        <f t="shared" ref="M17:M27" si="0">IF(A17=1,20,IF(A17=2,18,IF(A17=3,16,IF(A17&gt;19,0,19-A17))))</f>
        <v>20</v>
      </c>
      <c r="N17" s="95" t="str">
        <f t="shared" ref="N17:N27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28" t="s">
        <v>504</v>
      </c>
      <c r="P17" s="103"/>
    </row>
    <row r="18" spans="1:16" s="3" customFormat="1" ht="15.75" customHeight="1" x14ac:dyDescent="0.2">
      <c r="A18" s="111">
        <f t="shared" ref="A18:A27" si="2">A17+1</f>
        <v>2</v>
      </c>
      <c r="B18" s="224" t="s">
        <v>443</v>
      </c>
      <c r="C18" s="225"/>
      <c r="D18" s="226">
        <v>2001</v>
      </c>
      <c r="E18" s="226" t="s">
        <v>4</v>
      </c>
      <c r="F18" s="226" t="s">
        <v>105</v>
      </c>
      <c r="G18" s="234"/>
      <c r="H18" s="258">
        <v>67.3</v>
      </c>
      <c r="I18" s="78">
        <v>52</v>
      </c>
      <c r="J18" s="93"/>
      <c r="K18" s="93"/>
      <c r="L18" s="94"/>
      <c r="M18" s="11">
        <f t="shared" si="0"/>
        <v>18</v>
      </c>
      <c r="N18" s="95" t="str">
        <f t="shared" si="1"/>
        <v>КМС</v>
      </c>
      <c r="O18" s="228" t="s">
        <v>447</v>
      </c>
      <c r="P18" s="103"/>
    </row>
    <row r="19" spans="1:16" s="3" customFormat="1" ht="15.75" customHeight="1" x14ac:dyDescent="0.2">
      <c r="A19" s="111">
        <f t="shared" si="2"/>
        <v>3</v>
      </c>
      <c r="B19" s="224" t="s">
        <v>351</v>
      </c>
      <c r="C19" s="225"/>
      <c r="D19" s="226">
        <v>2003</v>
      </c>
      <c r="E19" s="226" t="s">
        <v>5</v>
      </c>
      <c r="F19" s="226" t="s">
        <v>156</v>
      </c>
      <c r="G19" s="234" t="s">
        <v>222</v>
      </c>
      <c r="H19" s="258">
        <v>67.75</v>
      </c>
      <c r="I19" s="78">
        <v>51</v>
      </c>
      <c r="J19" s="93"/>
      <c r="K19" s="93"/>
      <c r="L19" s="94"/>
      <c r="M19" s="11">
        <f t="shared" si="0"/>
        <v>16</v>
      </c>
      <c r="N19" s="95" t="str">
        <f t="shared" si="1"/>
        <v>КМС</v>
      </c>
      <c r="O19" s="228" t="s">
        <v>549</v>
      </c>
      <c r="P19" s="103"/>
    </row>
    <row r="20" spans="1:16" s="3" customFormat="1" ht="15.75" customHeight="1" x14ac:dyDescent="0.2">
      <c r="A20" s="111">
        <f t="shared" si="2"/>
        <v>4</v>
      </c>
      <c r="B20" s="224" t="s">
        <v>295</v>
      </c>
      <c r="C20" s="225"/>
      <c r="D20" s="226">
        <v>2004</v>
      </c>
      <c r="E20" s="226" t="s">
        <v>5</v>
      </c>
      <c r="F20" s="226" t="s">
        <v>140</v>
      </c>
      <c r="G20" s="234"/>
      <c r="H20" s="258">
        <v>66.45</v>
      </c>
      <c r="I20" s="78">
        <v>46</v>
      </c>
      <c r="J20" s="93"/>
      <c r="K20" s="93"/>
      <c r="L20" s="94"/>
      <c r="M20" s="11">
        <f t="shared" si="0"/>
        <v>15</v>
      </c>
      <c r="N20" s="95" t="str">
        <f t="shared" si="1"/>
        <v>КМС</v>
      </c>
      <c r="O20" s="228" t="s">
        <v>305</v>
      </c>
      <c r="P20" s="103"/>
    </row>
    <row r="21" spans="1:16" s="3" customFormat="1" ht="15.75" customHeight="1" x14ac:dyDescent="0.2">
      <c r="A21" s="111">
        <f t="shared" si="2"/>
        <v>5</v>
      </c>
      <c r="B21" s="224" t="s">
        <v>347</v>
      </c>
      <c r="C21" s="225"/>
      <c r="D21" s="226">
        <v>2002</v>
      </c>
      <c r="E21" s="226" t="s">
        <v>3</v>
      </c>
      <c r="F21" s="226" t="s">
        <v>156</v>
      </c>
      <c r="G21" s="234" t="s">
        <v>363</v>
      </c>
      <c r="H21" s="258">
        <v>67.900000000000006</v>
      </c>
      <c r="I21" s="78">
        <v>45</v>
      </c>
      <c r="J21" s="93"/>
      <c r="K21" s="93"/>
      <c r="L21" s="94"/>
      <c r="M21" s="11">
        <f t="shared" si="0"/>
        <v>14</v>
      </c>
      <c r="N21" s="95" t="str">
        <f t="shared" si="1"/>
        <v>КМС</v>
      </c>
      <c r="O21" s="228" t="s">
        <v>364</v>
      </c>
      <c r="P21" s="103"/>
    </row>
    <row r="22" spans="1:16" s="3" customFormat="1" ht="15.75" customHeight="1" x14ac:dyDescent="0.2">
      <c r="A22" s="111">
        <f t="shared" si="2"/>
        <v>6</v>
      </c>
      <c r="B22" s="224" t="s">
        <v>240</v>
      </c>
      <c r="C22" s="225"/>
      <c r="D22" s="226">
        <v>2003</v>
      </c>
      <c r="E22" s="226" t="s">
        <v>3</v>
      </c>
      <c r="F22" s="226" t="s">
        <v>131</v>
      </c>
      <c r="G22" s="234" t="s">
        <v>243</v>
      </c>
      <c r="H22" s="258">
        <v>67.900000000000006</v>
      </c>
      <c r="I22" s="78">
        <v>43</v>
      </c>
      <c r="J22" s="93"/>
      <c r="K22" s="93"/>
      <c r="L22" s="94"/>
      <c r="M22" s="11">
        <f t="shared" si="0"/>
        <v>13</v>
      </c>
      <c r="N22" s="95" t="str">
        <f t="shared" si="1"/>
        <v>-</v>
      </c>
      <c r="O22" s="228" t="s">
        <v>245</v>
      </c>
      <c r="P22" s="103"/>
    </row>
    <row r="23" spans="1:16" s="3" customFormat="1" ht="15.75" customHeight="1" x14ac:dyDescent="0.2">
      <c r="A23" s="111">
        <f t="shared" si="2"/>
        <v>7</v>
      </c>
      <c r="B23" s="224" t="s">
        <v>432</v>
      </c>
      <c r="C23" s="225"/>
      <c r="D23" s="226">
        <v>2001</v>
      </c>
      <c r="E23" s="226" t="s">
        <v>4</v>
      </c>
      <c r="F23" s="226" t="s">
        <v>137</v>
      </c>
      <c r="G23" s="234" t="s">
        <v>435</v>
      </c>
      <c r="H23" s="258">
        <v>67.349999999999994</v>
      </c>
      <c r="I23" s="78">
        <v>41</v>
      </c>
      <c r="J23" s="93"/>
      <c r="K23" s="93"/>
      <c r="L23" s="94"/>
      <c r="M23" s="11">
        <f t="shared" si="0"/>
        <v>12</v>
      </c>
      <c r="N23" s="95" t="str">
        <f t="shared" si="1"/>
        <v>-</v>
      </c>
      <c r="O23" s="228" t="s">
        <v>436</v>
      </c>
      <c r="P23" s="103"/>
    </row>
    <row r="24" spans="1:16" s="3" customFormat="1" ht="15.75" customHeight="1" x14ac:dyDescent="0.2">
      <c r="A24" s="111">
        <f t="shared" si="2"/>
        <v>8</v>
      </c>
      <c r="B24" s="224" t="s">
        <v>393</v>
      </c>
      <c r="C24" s="225"/>
      <c r="D24" s="226">
        <v>2003</v>
      </c>
      <c r="E24" s="226" t="s">
        <v>5</v>
      </c>
      <c r="F24" s="226" t="s">
        <v>200</v>
      </c>
      <c r="G24" s="234"/>
      <c r="H24" s="258">
        <v>68</v>
      </c>
      <c r="I24" s="78">
        <v>31</v>
      </c>
      <c r="J24" s="93"/>
      <c r="K24" s="93"/>
      <c r="L24" s="94"/>
      <c r="M24" s="11">
        <f t="shared" si="0"/>
        <v>11</v>
      </c>
      <c r="N24" s="95" t="str">
        <f t="shared" si="1"/>
        <v>-</v>
      </c>
      <c r="O24" s="228" t="s">
        <v>396</v>
      </c>
      <c r="P24" s="103"/>
    </row>
    <row r="25" spans="1:16" s="3" customFormat="1" ht="15.75" customHeight="1" x14ac:dyDescent="0.2">
      <c r="A25" s="111">
        <f t="shared" si="2"/>
        <v>9</v>
      </c>
      <c r="B25" s="224" t="s">
        <v>511</v>
      </c>
      <c r="C25" s="225"/>
      <c r="D25" s="226">
        <v>2004</v>
      </c>
      <c r="E25" s="226" t="s">
        <v>233</v>
      </c>
      <c r="F25" s="226" t="s">
        <v>175</v>
      </c>
      <c r="G25" s="234"/>
      <c r="H25" s="258">
        <v>66.099999999999994</v>
      </c>
      <c r="I25" s="78">
        <v>18</v>
      </c>
      <c r="J25" s="93"/>
      <c r="K25" s="93"/>
      <c r="L25" s="94"/>
      <c r="M25" s="11">
        <f t="shared" si="0"/>
        <v>10</v>
      </c>
      <c r="N25" s="95" t="str">
        <f t="shared" si="1"/>
        <v>-</v>
      </c>
      <c r="O25" s="228" t="s">
        <v>522</v>
      </c>
      <c r="P25" s="103"/>
    </row>
    <row r="26" spans="1:16" s="3" customFormat="1" ht="15.75" customHeight="1" x14ac:dyDescent="0.2">
      <c r="A26" s="111">
        <f t="shared" si="2"/>
        <v>10</v>
      </c>
      <c r="B26" s="224" t="s">
        <v>528</v>
      </c>
      <c r="C26" s="225"/>
      <c r="D26" s="226">
        <v>2005</v>
      </c>
      <c r="E26" s="226" t="s">
        <v>233</v>
      </c>
      <c r="F26" s="226" t="s">
        <v>533</v>
      </c>
      <c r="G26" s="234" t="s">
        <v>531</v>
      </c>
      <c r="H26" s="258">
        <v>66.400000000000006</v>
      </c>
      <c r="I26" s="78">
        <v>7</v>
      </c>
      <c r="J26" s="93"/>
      <c r="K26" s="93"/>
      <c r="L26" s="94"/>
      <c r="M26" s="11">
        <f t="shared" ref="M26" si="3">IF(A26=1,20,IF(A26=2,18,IF(A26=3,16,IF(A26&gt;19,0,19-A26))))</f>
        <v>9</v>
      </c>
      <c r="N26" s="95" t="str">
        <f t="shared" ref="N26" si="4"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228" t="s">
        <v>532</v>
      </c>
      <c r="P26" s="103"/>
    </row>
    <row r="27" spans="1:16" s="3" customFormat="1" ht="15.75" customHeight="1" x14ac:dyDescent="0.2">
      <c r="A27" s="111">
        <f t="shared" si="2"/>
        <v>11</v>
      </c>
      <c r="B27" s="224" t="s">
        <v>594</v>
      </c>
      <c r="C27" s="225"/>
      <c r="D27" s="226">
        <v>2002</v>
      </c>
      <c r="E27" s="226" t="s">
        <v>5</v>
      </c>
      <c r="F27" s="226" t="s">
        <v>156</v>
      </c>
      <c r="G27" s="234" t="s">
        <v>363</v>
      </c>
      <c r="H27" s="258">
        <v>67.2</v>
      </c>
      <c r="I27" s="78">
        <v>5</v>
      </c>
      <c r="J27" s="93"/>
      <c r="K27" s="93"/>
      <c r="L27" s="94"/>
      <c r="M27" s="11">
        <f t="shared" si="0"/>
        <v>8</v>
      </c>
      <c r="N27" s="95" t="str">
        <f t="shared" si="1"/>
        <v>-</v>
      </c>
      <c r="O27" s="228" t="s">
        <v>595</v>
      </c>
      <c r="P27" s="103"/>
    </row>
    <row r="29" spans="1:16" x14ac:dyDescent="0.2">
      <c r="A29" s="107" t="s">
        <v>16</v>
      </c>
      <c r="B29" s="108"/>
      <c r="C29" s="108"/>
      <c r="D29" s="108" t="s">
        <v>125</v>
      </c>
      <c r="E29" s="108"/>
      <c r="F29" s="108"/>
      <c r="G29" s="107" t="s">
        <v>90</v>
      </c>
      <c r="H29" s="108" t="s">
        <v>570</v>
      </c>
      <c r="I29" s="108"/>
      <c r="J29" s="108"/>
      <c r="K29" s="108"/>
      <c r="L29" s="108"/>
      <c r="M29" s="108"/>
      <c r="N29" s="108"/>
      <c r="O29" s="108"/>
    </row>
    <row r="30" spans="1:16" ht="4.5" customHeight="1" x14ac:dyDescent="0.2">
      <c r="A30" s="107"/>
      <c r="B30" s="108"/>
      <c r="C30" s="108"/>
      <c r="D30" s="108"/>
      <c r="E30" s="108"/>
      <c r="F30" s="108"/>
      <c r="G30" s="107"/>
      <c r="H30" s="108"/>
      <c r="I30" s="108"/>
      <c r="J30" s="108"/>
      <c r="K30" s="108"/>
      <c r="L30" s="108"/>
      <c r="M30" s="108"/>
      <c r="N30" s="108"/>
      <c r="O30" s="108"/>
    </row>
    <row r="31" spans="1:16" x14ac:dyDescent="0.2">
      <c r="A31" s="107" t="s">
        <v>17</v>
      </c>
      <c r="B31" s="108"/>
      <c r="C31" s="108"/>
      <c r="D31" s="108" t="s">
        <v>107</v>
      </c>
      <c r="E31" s="108"/>
      <c r="F31" s="108"/>
      <c r="G31" s="107" t="s">
        <v>91</v>
      </c>
      <c r="H31" s="108" t="s">
        <v>571</v>
      </c>
      <c r="I31" s="108"/>
      <c r="J31" s="108"/>
      <c r="K31" s="108"/>
      <c r="L31" s="108"/>
      <c r="M31" s="108"/>
      <c r="N31" s="108"/>
      <c r="O31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7">
    <sortCondition descending="1" ref="I17:I27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78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1"/>
  <sheetViews>
    <sheetView view="pageBreakPreview" zoomScaleNormal="70" zoomScaleSheetLayoutView="100" workbookViewId="0">
      <selection activeCell="D12" sqref="D1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17.710937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95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87</v>
      </c>
      <c r="B9" s="392"/>
      <c r="C9" s="392"/>
      <c r="D9" s="397" t="s">
        <v>108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.75" x14ac:dyDescent="0.2">
      <c r="A10" s="392"/>
      <c r="B10" s="392"/>
      <c r="C10" s="392"/>
      <c r="D10" s="378" t="s">
        <v>251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0">
        <v>76</v>
      </c>
      <c r="O10" s="231">
        <v>62</v>
      </c>
      <c r="P10" s="231">
        <v>48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379" t="s">
        <v>6</v>
      </c>
      <c r="B15" s="379" t="s">
        <v>59</v>
      </c>
      <c r="C15" s="379"/>
      <c r="D15" s="380" t="s">
        <v>7</v>
      </c>
      <c r="E15" s="382" t="s">
        <v>8</v>
      </c>
      <c r="F15" s="382" t="s">
        <v>9</v>
      </c>
      <c r="G15" s="382" t="s">
        <v>10</v>
      </c>
      <c r="H15" s="382" t="s">
        <v>11</v>
      </c>
      <c r="I15" s="382" t="s">
        <v>12</v>
      </c>
      <c r="J15" s="389" t="s">
        <v>19</v>
      </c>
      <c r="K15" s="389"/>
      <c r="L15" s="382" t="s">
        <v>22</v>
      </c>
      <c r="M15" s="382" t="s">
        <v>13</v>
      </c>
      <c r="N15" s="382" t="s">
        <v>14</v>
      </c>
      <c r="O15" s="382" t="s">
        <v>15</v>
      </c>
      <c r="P15" s="387"/>
    </row>
    <row r="16" spans="1:16" x14ac:dyDescent="0.2">
      <c r="A16" s="379"/>
      <c r="B16" s="379"/>
      <c r="C16" s="379"/>
      <c r="D16" s="381"/>
      <c r="E16" s="383"/>
      <c r="F16" s="384"/>
      <c r="G16" s="383"/>
      <c r="H16" s="383"/>
      <c r="I16" s="383"/>
      <c r="J16" s="2" t="s">
        <v>21</v>
      </c>
      <c r="K16" s="2" t="s">
        <v>23</v>
      </c>
      <c r="L16" s="383"/>
      <c r="M16" s="383"/>
      <c r="N16" s="383"/>
      <c r="O16" s="383"/>
      <c r="P16" s="388"/>
    </row>
    <row r="17" spans="1:16" ht="15.75" customHeight="1" x14ac:dyDescent="0.2">
      <c r="A17" s="110">
        <v>1</v>
      </c>
      <c r="B17" s="224" t="s">
        <v>505</v>
      </c>
      <c r="C17" s="225"/>
      <c r="D17" s="226">
        <v>2001</v>
      </c>
      <c r="E17" s="226" t="s">
        <v>4</v>
      </c>
      <c r="F17" s="226" t="s">
        <v>134</v>
      </c>
      <c r="G17" s="234" t="s">
        <v>222</v>
      </c>
      <c r="H17" s="258">
        <v>72.849999999999994</v>
      </c>
      <c r="I17" s="78">
        <v>73</v>
      </c>
      <c r="J17" s="93"/>
      <c r="K17" s="93"/>
      <c r="L17" s="94"/>
      <c r="M17" s="11">
        <f t="shared" ref="M17:M26" si="0">IF(A17=1,20,IF(A17=2,18,IF(A17=3,16,IF(A17&gt;19,0,19-A17))))</f>
        <v>20</v>
      </c>
      <c r="N17" s="95" t="str">
        <f t="shared" ref="N17:N26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28" t="s">
        <v>508</v>
      </c>
      <c r="P17" s="103"/>
    </row>
    <row r="18" spans="1:16" s="3" customFormat="1" ht="15.75" customHeight="1" x14ac:dyDescent="0.2">
      <c r="A18" s="111">
        <f t="shared" ref="A18:A26" si="2">A17+1</f>
        <v>2</v>
      </c>
      <c r="B18" s="224" t="s">
        <v>527</v>
      </c>
      <c r="C18" s="225"/>
      <c r="D18" s="226">
        <v>2004</v>
      </c>
      <c r="E18" s="226" t="s">
        <v>4</v>
      </c>
      <c r="F18" s="226" t="s">
        <v>533</v>
      </c>
      <c r="G18" s="234" t="s">
        <v>531</v>
      </c>
      <c r="H18" s="258">
        <v>72.400000000000006</v>
      </c>
      <c r="I18" s="78">
        <v>67</v>
      </c>
      <c r="J18" s="93"/>
      <c r="K18" s="93"/>
      <c r="L18" s="94"/>
      <c r="M18" s="11">
        <f t="shared" si="0"/>
        <v>18</v>
      </c>
      <c r="N18" s="95" t="str">
        <f t="shared" si="1"/>
        <v>МС</v>
      </c>
      <c r="O18" s="228" t="s">
        <v>532</v>
      </c>
      <c r="P18" s="103"/>
    </row>
    <row r="19" spans="1:16" s="3" customFormat="1" ht="15.75" customHeight="1" x14ac:dyDescent="0.2">
      <c r="A19" s="111">
        <f t="shared" si="2"/>
        <v>3</v>
      </c>
      <c r="B19" s="224" t="s">
        <v>339</v>
      </c>
      <c r="C19" s="225"/>
      <c r="D19" s="226">
        <v>2002</v>
      </c>
      <c r="E19" s="226" t="s">
        <v>5</v>
      </c>
      <c r="F19" s="226" t="s">
        <v>106</v>
      </c>
      <c r="G19" s="234" t="s">
        <v>341</v>
      </c>
      <c r="H19" s="258">
        <v>71.650000000000006</v>
      </c>
      <c r="I19" s="78">
        <v>64</v>
      </c>
      <c r="J19" s="93"/>
      <c r="K19" s="93"/>
      <c r="L19" s="94"/>
      <c r="M19" s="11">
        <f t="shared" si="0"/>
        <v>16</v>
      </c>
      <c r="N19" s="95" t="str">
        <f t="shared" si="1"/>
        <v>+МС</v>
      </c>
      <c r="O19" s="228" t="s">
        <v>343</v>
      </c>
      <c r="P19" s="103"/>
    </row>
    <row r="20" spans="1:16" s="3" customFormat="1" ht="15.75" customHeight="1" x14ac:dyDescent="0.2">
      <c r="A20" s="111">
        <f t="shared" si="2"/>
        <v>4</v>
      </c>
      <c r="B20" s="224" t="s">
        <v>273</v>
      </c>
      <c r="C20" s="225"/>
      <c r="D20" s="226">
        <v>2001</v>
      </c>
      <c r="E20" s="226" t="s">
        <v>5</v>
      </c>
      <c r="F20" s="226" t="s">
        <v>139</v>
      </c>
      <c r="G20" s="234"/>
      <c r="H20" s="258">
        <v>72.25</v>
      </c>
      <c r="I20" s="78">
        <v>56</v>
      </c>
      <c r="J20" s="93"/>
      <c r="K20" s="93"/>
      <c r="L20" s="94"/>
      <c r="M20" s="11">
        <f t="shared" si="0"/>
        <v>15</v>
      </c>
      <c r="N20" s="95" t="str">
        <f t="shared" si="1"/>
        <v>КМС</v>
      </c>
      <c r="O20" s="228" t="s">
        <v>287</v>
      </c>
      <c r="P20" s="103"/>
    </row>
    <row r="21" spans="1:16" s="3" customFormat="1" ht="15.75" customHeight="1" x14ac:dyDescent="0.2">
      <c r="A21" s="111">
        <f t="shared" si="2"/>
        <v>5</v>
      </c>
      <c r="B21" s="224" t="s">
        <v>220</v>
      </c>
      <c r="C21" s="225"/>
      <c r="D21" s="226">
        <v>2002</v>
      </c>
      <c r="E21" s="226" t="s">
        <v>4</v>
      </c>
      <c r="F21" s="226" t="s">
        <v>138</v>
      </c>
      <c r="G21" s="234" t="s">
        <v>224</v>
      </c>
      <c r="H21" s="258">
        <v>72.55</v>
      </c>
      <c r="I21" s="78">
        <v>55</v>
      </c>
      <c r="J21" s="93"/>
      <c r="K21" s="93"/>
      <c r="L21" s="94"/>
      <c r="M21" s="11">
        <f t="shared" si="0"/>
        <v>14</v>
      </c>
      <c r="N21" s="95" t="str">
        <f t="shared" si="1"/>
        <v>КМС</v>
      </c>
      <c r="O21" s="228" t="s">
        <v>590</v>
      </c>
      <c r="P21" s="103"/>
    </row>
    <row r="22" spans="1:16" s="3" customFormat="1" ht="15.75" customHeight="1" x14ac:dyDescent="0.2">
      <c r="A22" s="111">
        <f t="shared" si="2"/>
        <v>6</v>
      </c>
      <c r="B22" s="224" t="s">
        <v>346</v>
      </c>
      <c r="C22" s="225"/>
      <c r="D22" s="226">
        <v>2004</v>
      </c>
      <c r="E22" s="226" t="s">
        <v>5</v>
      </c>
      <c r="F22" s="226" t="s">
        <v>156</v>
      </c>
      <c r="G22" s="234" t="s">
        <v>222</v>
      </c>
      <c r="H22" s="258">
        <v>72.8</v>
      </c>
      <c r="I22" s="78">
        <v>47</v>
      </c>
      <c r="J22" s="93"/>
      <c r="K22" s="93"/>
      <c r="L22" s="94"/>
      <c r="M22" s="11">
        <f t="shared" si="0"/>
        <v>13</v>
      </c>
      <c r="N22" s="95" t="str">
        <f t="shared" si="1"/>
        <v>-</v>
      </c>
      <c r="O22" s="228" t="s">
        <v>365</v>
      </c>
      <c r="P22" s="103"/>
    </row>
    <row r="23" spans="1:16" s="3" customFormat="1" ht="15.75" customHeight="1" x14ac:dyDescent="0.2">
      <c r="A23" s="111">
        <f t="shared" si="2"/>
        <v>7</v>
      </c>
      <c r="B23" s="224" t="s">
        <v>445</v>
      </c>
      <c r="C23" s="225"/>
      <c r="D23" s="226">
        <v>2005</v>
      </c>
      <c r="E23" s="226" t="s">
        <v>5</v>
      </c>
      <c r="F23" s="226" t="s">
        <v>105</v>
      </c>
      <c r="G23" s="234"/>
      <c r="H23" s="258">
        <v>72.900000000000006</v>
      </c>
      <c r="I23" s="78">
        <v>39</v>
      </c>
      <c r="J23" s="93"/>
      <c r="K23" s="93"/>
      <c r="L23" s="94"/>
      <c r="M23" s="11">
        <f t="shared" si="0"/>
        <v>12</v>
      </c>
      <c r="N23" s="95" t="str">
        <f t="shared" si="1"/>
        <v>-</v>
      </c>
      <c r="O23" s="228" t="s">
        <v>563</v>
      </c>
      <c r="P23" s="103"/>
    </row>
    <row r="24" spans="1:16" s="3" customFormat="1" ht="15.75" customHeight="1" x14ac:dyDescent="0.2">
      <c r="A24" s="111">
        <f t="shared" si="2"/>
        <v>8</v>
      </c>
      <c r="B24" s="224" t="s">
        <v>405</v>
      </c>
      <c r="C24" s="225"/>
      <c r="D24" s="226">
        <v>2004</v>
      </c>
      <c r="E24" s="226" t="s">
        <v>5</v>
      </c>
      <c r="F24" s="226" t="s">
        <v>133</v>
      </c>
      <c r="G24" s="234" t="s">
        <v>410</v>
      </c>
      <c r="H24" s="258">
        <v>72.45</v>
      </c>
      <c r="I24" s="78">
        <v>33</v>
      </c>
      <c r="J24" s="93"/>
      <c r="K24" s="93"/>
      <c r="L24" s="94"/>
      <c r="M24" s="11">
        <f t="shared" si="0"/>
        <v>11</v>
      </c>
      <c r="N24" s="95" t="str">
        <f t="shared" si="1"/>
        <v>-</v>
      </c>
      <c r="O24" s="228" t="s">
        <v>416</v>
      </c>
      <c r="P24" s="103"/>
    </row>
    <row r="25" spans="1:16" s="3" customFormat="1" ht="15.75" customHeight="1" x14ac:dyDescent="0.2">
      <c r="A25" s="111">
        <f t="shared" si="2"/>
        <v>9</v>
      </c>
      <c r="B25" s="224" t="s">
        <v>345</v>
      </c>
      <c r="C25" s="225"/>
      <c r="D25" s="226">
        <v>2002</v>
      </c>
      <c r="E25" s="226" t="s">
        <v>4</v>
      </c>
      <c r="F25" s="226" t="s">
        <v>156</v>
      </c>
      <c r="G25" s="234" t="s">
        <v>363</v>
      </c>
      <c r="H25" s="258">
        <v>73</v>
      </c>
      <c r="I25" s="142">
        <v>25</v>
      </c>
      <c r="J25" s="238"/>
      <c r="K25" s="238"/>
      <c r="L25" s="239"/>
      <c r="M25" s="11">
        <f t="shared" si="0"/>
        <v>10</v>
      </c>
      <c r="N25" s="95" t="str">
        <f t="shared" si="1"/>
        <v>-</v>
      </c>
      <c r="O25" s="228" t="s">
        <v>547</v>
      </c>
      <c r="P25" s="103"/>
    </row>
    <row r="26" spans="1:16" s="3" customFormat="1" ht="15.75" customHeight="1" x14ac:dyDescent="0.2">
      <c r="A26" s="111">
        <f t="shared" si="2"/>
        <v>10</v>
      </c>
      <c r="B26" s="224" t="s">
        <v>329</v>
      </c>
      <c r="C26" s="225"/>
      <c r="D26" s="226">
        <v>2004</v>
      </c>
      <c r="E26" s="226" t="s">
        <v>233</v>
      </c>
      <c r="F26" s="226" t="s">
        <v>330</v>
      </c>
      <c r="G26" s="234" t="s">
        <v>331</v>
      </c>
      <c r="H26" s="258">
        <v>69.8</v>
      </c>
      <c r="I26" s="78">
        <v>14</v>
      </c>
      <c r="J26" s="93"/>
      <c r="K26" s="93"/>
      <c r="L26" s="94"/>
      <c r="M26" s="11">
        <f t="shared" si="0"/>
        <v>9</v>
      </c>
      <c r="N26" s="95" t="str">
        <f t="shared" si="1"/>
        <v>-</v>
      </c>
      <c r="O26" s="228" t="s">
        <v>332</v>
      </c>
      <c r="P26" s="103"/>
    </row>
    <row r="27" spans="1:16" ht="15.75" customHeight="1" x14ac:dyDescent="0.2">
      <c r="A27" s="14"/>
      <c r="B27" s="81"/>
      <c r="C27" s="101"/>
      <c r="D27" s="79"/>
      <c r="E27" s="79"/>
      <c r="F27" s="79"/>
      <c r="G27" s="102"/>
      <c r="H27" s="80"/>
      <c r="I27" s="78"/>
      <c r="J27" s="93"/>
      <c r="K27" s="93"/>
      <c r="L27" s="94"/>
      <c r="M27" s="11">
        <f t="shared" ref="M27" si="3">IF(A27=1,20,IF(A27=2,18,IF(A27=3,16,IF(A27&gt;19,0,19-A27))))</f>
        <v>19</v>
      </c>
      <c r="N27" s="95" t="str">
        <f t="shared" ref="N27" si="4">IF(AND(NOT(OR(E27="МСМК",E27="ЗМС")),I27&gt;=$N$10),"+МСМК",IF(AND(OR(E27="МСМК",E27="ЗМС"),I27&gt;=$N$10),"МСМК",IF(AND(NOT(OR(E27="МСМК",E27="МС",E27="ЗМС")),I27&gt;=$O$10),"+МС",IF(AND(OR(E27="МСМК",E27="МС",E27="ЗМС"),I27&gt;=$O$10),"МС",IF(AND(NOT(OR(E27="ЗМС",E27="МСМК",E27="МС",E27="КМС")),I27&gt;=$P$10),"+КМС",IF(AND(OR(E27="ЗМС",E27="МСМК",E27="МС",E27="КМС"),I27&gt;=$P$10),"КМС","-"))))))</f>
        <v>-</v>
      </c>
      <c r="O27" s="91"/>
      <c r="P27" s="103"/>
    </row>
    <row r="29" spans="1:16" x14ac:dyDescent="0.2">
      <c r="A29" s="107" t="s">
        <v>16</v>
      </c>
      <c r="B29" s="108"/>
      <c r="C29" s="108"/>
      <c r="D29" s="108" t="s">
        <v>125</v>
      </c>
      <c r="E29" s="108"/>
      <c r="F29" s="108"/>
      <c r="G29" s="107" t="s">
        <v>90</v>
      </c>
      <c r="H29" s="108" t="s">
        <v>570</v>
      </c>
      <c r="I29" s="108"/>
      <c r="J29" s="108"/>
      <c r="K29" s="108"/>
      <c r="L29" s="108"/>
      <c r="M29" s="108"/>
      <c r="N29" s="108"/>
      <c r="O29" s="108"/>
    </row>
    <row r="30" spans="1:16" ht="4.5" customHeight="1" x14ac:dyDescent="0.2">
      <c r="A30" s="107"/>
      <c r="B30" s="108"/>
      <c r="C30" s="108"/>
      <c r="D30" s="108"/>
      <c r="E30" s="108"/>
      <c r="F30" s="108"/>
      <c r="G30" s="107"/>
      <c r="H30" s="108"/>
      <c r="I30" s="108"/>
      <c r="J30" s="108"/>
      <c r="K30" s="108"/>
      <c r="L30" s="108"/>
      <c r="M30" s="108"/>
      <c r="N30" s="108"/>
      <c r="O30" s="108"/>
    </row>
    <row r="31" spans="1:16" x14ac:dyDescent="0.2">
      <c r="A31" s="107" t="s">
        <v>17</v>
      </c>
      <c r="B31" s="108"/>
      <c r="C31" s="108"/>
      <c r="D31" s="108" t="s">
        <v>107</v>
      </c>
      <c r="E31" s="108"/>
      <c r="F31" s="108"/>
      <c r="G31" s="107" t="s">
        <v>91</v>
      </c>
      <c r="H31" s="108" t="s">
        <v>571</v>
      </c>
      <c r="I31" s="108"/>
      <c r="J31" s="108"/>
      <c r="K31" s="108"/>
      <c r="L31" s="108"/>
      <c r="M31" s="108"/>
      <c r="N31" s="108"/>
      <c r="O31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6">
    <sortCondition descending="1" ref="I17:I26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5"/>
  <sheetViews>
    <sheetView view="pageBreakPreview" zoomScale="90" zoomScaleNormal="70" zoomScaleSheetLayoutView="90" workbookViewId="0">
      <selection activeCell="T12" sqref="T1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17.710937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95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76</v>
      </c>
      <c r="B9" s="392"/>
      <c r="C9" s="392"/>
      <c r="D9" s="397" t="s">
        <v>108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.75" x14ac:dyDescent="0.2">
      <c r="A10" s="392"/>
      <c r="B10" s="392"/>
      <c r="C10" s="392"/>
      <c r="D10" s="378" t="s">
        <v>252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0">
        <v>79</v>
      </c>
      <c r="O10" s="231">
        <v>66</v>
      </c>
      <c r="P10" s="231">
        <v>52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379" t="s">
        <v>6</v>
      </c>
      <c r="B15" s="379" t="s">
        <v>59</v>
      </c>
      <c r="C15" s="379"/>
      <c r="D15" s="380" t="s">
        <v>7</v>
      </c>
      <c r="E15" s="382" t="s">
        <v>8</v>
      </c>
      <c r="F15" s="382" t="s">
        <v>9</v>
      </c>
      <c r="G15" s="382" t="s">
        <v>10</v>
      </c>
      <c r="H15" s="382" t="s">
        <v>11</v>
      </c>
      <c r="I15" s="382" t="s">
        <v>12</v>
      </c>
      <c r="J15" s="389" t="s">
        <v>19</v>
      </c>
      <c r="K15" s="389"/>
      <c r="L15" s="382" t="s">
        <v>22</v>
      </c>
      <c r="M15" s="382" t="s">
        <v>13</v>
      </c>
      <c r="N15" s="382" t="s">
        <v>14</v>
      </c>
      <c r="O15" s="382" t="s">
        <v>15</v>
      </c>
      <c r="P15" s="387"/>
    </row>
    <row r="16" spans="1:16" x14ac:dyDescent="0.2">
      <c r="A16" s="379"/>
      <c r="B16" s="379"/>
      <c r="C16" s="379"/>
      <c r="D16" s="381"/>
      <c r="E16" s="383"/>
      <c r="F16" s="384"/>
      <c r="G16" s="383"/>
      <c r="H16" s="383"/>
      <c r="I16" s="383"/>
      <c r="J16" s="2" t="s">
        <v>21</v>
      </c>
      <c r="K16" s="2" t="s">
        <v>23</v>
      </c>
      <c r="L16" s="383"/>
      <c r="M16" s="383"/>
      <c r="N16" s="383"/>
      <c r="O16" s="383"/>
      <c r="P16" s="388"/>
    </row>
    <row r="17" spans="1:16" ht="15.75" customHeight="1" x14ac:dyDescent="0.2">
      <c r="A17" s="110">
        <v>1</v>
      </c>
      <c r="B17" s="224" t="s">
        <v>296</v>
      </c>
      <c r="C17" s="225"/>
      <c r="D17" s="226">
        <v>2002</v>
      </c>
      <c r="E17" s="226" t="s">
        <v>4</v>
      </c>
      <c r="F17" s="226" t="s">
        <v>140</v>
      </c>
      <c r="G17" s="234" t="s">
        <v>222</v>
      </c>
      <c r="H17" s="258">
        <v>77.400000000000006</v>
      </c>
      <c r="I17" s="282">
        <v>82</v>
      </c>
      <c r="J17" s="93"/>
      <c r="K17" s="93"/>
      <c r="L17" s="94"/>
      <c r="M17" s="11">
        <f t="shared" ref="M17:M26" si="0">IF(A17=1,20,IF(A17=2,18,IF(A17=3,16,IF(A17&gt;19,0,19-A17))))</f>
        <v>20</v>
      </c>
      <c r="N17" s="95" t="str">
        <f t="shared" ref="N17:N26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228" t="s">
        <v>306</v>
      </c>
      <c r="P17" s="103"/>
    </row>
    <row r="18" spans="1:16" s="3" customFormat="1" ht="15.75" customHeight="1" x14ac:dyDescent="0.2">
      <c r="A18" s="111">
        <f t="shared" ref="A18:A29" si="2">A17+1</f>
        <v>2</v>
      </c>
      <c r="B18" s="224" t="s">
        <v>344</v>
      </c>
      <c r="C18" s="225"/>
      <c r="D18" s="226">
        <v>2005</v>
      </c>
      <c r="E18" s="226" t="s">
        <v>4</v>
      </c>
      <c r="F18" s="226" t="s">
        <v>156</v>
      </c>
      <c r="G18" s="235" t="s">
        <v>363</v>
      </c>
      <c r="H18" s="258">
        <v>76.599999999999994</v>
      </c>
      <c r="I18" s="78">
        <v>72</v>
      </c>
      <c r="J18" s="93"/>
      <c r="K18" s="93"/>
      <c r="L18" s="94"/>
      <c r="M18" s="11">
        <f t="shared" si="0"/>
        <v>18</v>
      </c>
      <c r="N18" s="95" t="str">
        <f t="shared" si="1"/>
        <v>МС</v>
      </c>
      <c r="O18" s="228" t="s">
        <v>547</v>
      </c>
      <c r="P18" s="103"/>
    </row>
    <row r="19" spans="1:16" s="3" customFormat="1" ht="15.75" customHeight="1" x14ac:dyDescent="0.2">
      <c r="A19" s="111">
        <f t="shared" si="2"/>
        <v>3</v>
      </c>
      <c r="B19" s="224" t="s">
        <v>407</v>
      </c>
      <c r="C19" s="225"/>
      <c r="D19" s="226">
        <v>2004</v>
      </c>
      <c r="E19" s="226" t="s">
        <v>4</v>
      </c>
      <c r="F19" s="226" t="s">
        <v>133</v>
      </c>
      <c r="G19" s="234" t="s">
        <v>410</v>
      </c>
      <c r="H19" s="258">
        <v>76.400000000000006</v>
      </c>
      <c r="I19" s="78">
        <v>69</v>
      </c>
      <c r="J19" s="93"/>
      <c r="K19" s="93"/>
      <c r="L19" s="94"/>
      <c r="M19" s="11">
        <f t="shared" si="0"/>
        <v>16</v>
      </c>
      <c r="N19" s="95" t="str">
        <f t="shared" si="1"/>
        <v>МС</v>
      </c>
      <c r="O19" s="228" t="s">
        <v>416</v>
      </c>
      <c r="P19" s="103"/>
    </row>
    <row r="20" spans="1:16" s="3" customFormat="1" ht="15.75" customHeight="1" x14ac:dyDescent="0.2">
      <c r="A20" s="111">
        <f t="shared" si="2"/>
        <v>4</v>
      </c>
      <c r="B20" s="224" t="s">
        <v>510</v>
      </c>
      <c r="C20" s="225"/>
      <c r="D20" s="226">
        <v>2002</v>
      </c>
      <c r="E20" s="226" t="s">
        <v>5</v>
      </c>
      <c r="F20" s="226" t="s">
        <v>175</v>
      </c>
      <c r="G20" s="234"/>
      <c r="H20" s="258">
        <v>77.400000000000006</v>
      </c>
      <c r="I20" s="78">
        <v>69</v>
      </c>
      <c r="J20" s="93"/>
      <c r="K20" s="93"/>
      <c r="L20" s="94"/>
      <c r="M20" s="11">
        <f t="shared" si="0"/>
        <v>15</v>
      </c>
      <c r="N20" s="95" t="str">
        <f t="shared" si="1"/>
        <v>+МС</v>
      </c>
      <c r="O20" s="228" t="s">
        <v>539</v>
      </c>
      <c r="P20" s="103"/>
    </row>
    <row r="21" spans="1:16" s="3" customFormat="1" ht="15.75" customHeight="1" x14ac:dyDescent="0.2">
      <c r="A21" s="111">
        <f t="shared" si="2"/>
        <v>5</v>
      </c>
      <c r="B21" s="224" t="s">
        <v>264</v>
      </c>
      <c r="C21" s="225"/>
      <c r="D21" s="226">
        <v>2004</v>
      </c>
      <c r="E21" s="226" t="s">
        <v>4</v>
      </c>
      <c r="F21" s="226" t="s">
        <v>266</v>
      </c>
      <c r="G21" s="234" t="s">
        <v>265</v>
      </c>
      <c r="H21" s="258">
        <v>76.8</v>
      </c>
      <c r="I21" s="142">
        <v>64</v>
      </c>
      <c r="J21" s="238"/>
      <c r="K21" s="238"/>
      <c r="L21" s="239"/>
      <c r="M21" s="11">
        <f t="shared" si="0"/>
        <v>14</v>
      </c>
      <c r="N21" s="95" t="str">
        <f t="shared" si="1"/>
        <v>КМС</v>
      </c>
      <c r="O21" s="228" t="s">
        <v>267</v>
      </c>
      <c r="P21" s="229"/>
    </row>
    <row r="22" spans="1:16" s="3" customFormat="1" ht="15.75" customHeight="1" x14ac:dyDescent="0.2">
      <c r="A22" s="111">
        <f t="shared" si="2"/>
        <v>6</v>
      </c>
      <c r="B22" s="224" t="s">
        <v>498</v>
      </c>
      <c r="C22" s="225"/>
      <c r="D22" s="226">
        <v>2003</v>
      </c>
      <c r="E22" s="226" t="s">
        <v>4</v>
      </c>
      <c r="F22" s="226" t="s">
        <v>502</v>
      </c>
      <c r="G22" s="234" t="s">
        <v>503</v>
      </c>
      <c r="H22" s="258">
        <v>78</v>
      </c>
      <c r="I22" s="78">
        <v>56</v>
      </c>
      <c r="J22" s="93"/>
      <c r="K22" s="93"/>
      <c r="L22" s="94"/>
      <c r="M22" s="11">
        <f t="shared" si="0"/>
        <v>13</v>
      </c>
      <c r="N22" s="95" t="str">
        <f t="shared" si="1"/>
        <v>КМС</v>
      </c>
      <c r="O22" s="228" t="s">
        <v>504</v>
      </c>
      <c r="P22" s="103"/>
    </row>
    <row r="23" spans="1:16" s="3" customFormat="1" ht="15.75" customHeight="1" x14ac:dyDescent="0.2">
      <c r="A23" s="111">
        <f t="shared" si="2"/>
        <v>7</v>
      </c>
      <c r="B23" s="224" t="s">
        <v>327</v>
      </c>
      <c r="C23" s="225"/>
      <c r="D23" s="226">
        <v>2002</v>
      </c>
      <c r="E23" s="226" t="s">
        <v>5</v>
      </c>
      <c r="F23" s="226" t="s">
        <v>330</v>
      </c>
      <c r="G23" s="234" t="s">
        <v>331</v>
      </c>
      <c r="H23" s="258">
        <v>76.75</v>
      </c>
      <c r="I23" s="78">
        <v>45</v>
      </c>
      <c r="J23" s="93"/>
      <c r="K23" s="93"/>
      <c r="L23" s="94"/>
      <c r="M23" s="11">
        <f t="shared" si="0"/>
        <v>12</v>
      </c>
      <c r="N23" s="95" t="str">
        <f t="shared" si="1"/>
        <v>-</v>
      </c>
      <c r="O23" s="228" t="s">
        <v>332</v>
      </c>
      <c r="P23" s="103"/>
    </row>
    <row r="24" spans="1:16" s="3" customFormat="1" ht="15.75" customHeight="1" x14ac:dyDescent="0.2">
      <c r="A24" s="111">
        <f t="shared" si="2"/>
        <v>8</v>
      </c>
      <c r="B24" s="224" t="s">
        <v>475</v>
      </c>
      <c r="C24" s="225"/>
      <c r="D24" s="226">
        <v>2001</v>
      </c>
      <c r="E24" s="226" t="s">
        <v>4</v>
      </c>
      <c r="F24" s="226" t="s">
        <v>136</v>
      </c>
      <c r="G24" s="234"/>
      <c r="H24" s="258">
        <v>78</v>
      </c>
      <c r="I24" s="78">
        <v>44</v>
      </c>
      <c r="J24" s="93"/>
      <c r="K24" s="93"/>
      <c r="L24" s="94"/>
      <c r="M24" s="11">
        <f t="shared" si="0"/>
        <v>11</v>
      </c>
      <c r="N24" s="95" t="str">
        <f t="shared" si="1"/>
        <v>-</v>
      </c>
      <c r="O24" s="228" t="s">
        <v>486</v>
      </c>
      <c r="P24" s="103"/>
    </row>
    <row r="25" spans="1:16" s="3" customFormat="1" ht="15.75" customHeight="1" x14ac:dyDescent="0.2">
      <c r="A25" s="111">
        <f t="shared" si="2"/>
        <v>9</v>
      </c>
      <c r="B25" s="224" t="s">
        <v>431</v>
      </c>
      <c r="C25" s="225"/>
      <c r="D25" s="226">
        <v>2002</v>
      </c>
      <c r="E25" s="226" t="s">
        <v>4</v>
      </c>
      <c r="F25" s="226" t="s">
        <v>137</v>
      </c>
      <c r="G25" s="234" t="s">
        <v>435</v>
      </c>
      <c r="H25" s="258">
        <v>77.45</v>
      </c>
      <c r="I25" s="78">
        <v>40</v>
      </c>
      <c r="J25" s="93"/>
      <c r="K25" s="93"/>
      <c r="L25" s="94"/>
      <c r="M25" s="11">
        <f t="shared" si="0"/>
        <v>10</v>
      </c>
      <c r="N25" s="95" t="str">
        <f t="shared" si="1"/>
        <v>-</v>
      </c>
      <c r="O25" s="228" t="s">
        <v>436</v>
      </c>
      <c r="P25" s="103"/>
    </row>
    <row r="26" spans="1:16" s="3" customFormat="1" ht="27" customHeight="1" x14ac:dyDescent="0.2">
      <c r="A26" s="111">
        <f t="shared" si="2"/>
        <v>10</v>
      </c>
      <c r="B26" s="224" t="s">
        <v>362</v>
      </c>
      <c r="C26" s="225"/>
      <c r="D26" s="226">
        <v>2004</v>
      </c>
      <c r="E26" s="226" t="s">
        <v>4</v>
      </c>
      <c r="F26" s="315" t="s">
        <v>589</v>
      </c>
      <c r="G26" s="234" t="s">
        <v>222</v>
      </c>
      <c r="H26" s="258">
        <v>77.8</v>
      </c>
      <c r="I26" s="78">
        <v>30</v>
      </c>
      <c r="J26" s="93"/>
      <c r="K26" s="93"/>
      <c r="L26" s="94"/>
      <c r="M26" s="11">
        <f t="shared" si="0"/>
        <v>9</v>
      </c>
      <c r="N26" s="95" t="str">
        <f t="shared" si="1"/>
        <v>-</v>
      </c>
      <c r="O26" s="228" t="s">
        <v>554</v>
      </c>
      <c r="P26" s="229"/>
    </row>
    <row r="27" spans="1:16" s="3" customFormat="1" ht="19.149999999999999" customHeight="1" x14ac:dyDescent="0.2">
      <c r="A27" s="111">
        <f t="shared" si="2"/>
        <v>11</v>
      </c>
      <c r="B27" s="224" t="s">
        <v>272</v>
      </c>
      <c r="C27" s="225"/>
      <c r="D27" s="226">
        <v>2005</v>
      </c>
      <c r="E27" s="226" t="s">
        <v>5</v>
      </c>
      <c r="F27" s="226" t="s">
        <v>139</v>
      </c>
      <c r="G27" s="234"/>
      <c r="H27" s="258">
        <v>73.95</v>
      </c>
      <c r="I27" s="78">
        <v>17</v>
      </c>
      <c r="J27" s="93"/>
      <c r="K27" s="93"/>
      <c r="L27" s="94"/>
      <c r="M27" s="11">
        <f t="shared" ref="M27:M29" si="3">IF(A27=1,20,IF(A27=2,18,IF(A27=3,16,IF(A27&gt;19,0,19-A27))))</f>
        <v>8</v>
      </c>
      <c r="N27" s="95" t="str">
        <f t="shared" ref="N27:N29" si="4">IF(AND(NOT(OR(E27="МСМК",E27="ЗМС")),I27&gt;=$N$10),"+МСМК",IF(AND(OR(E27="МСМК",E27="ЗМС"),I27&gt;=$N$10),"МСМК",IF(AND(NOT(OR(E27="МСМК",E27="МС",E27="ЗМС")),I27&gt;=$O$10),"+МС",IF(AND(OR(E27="МСМК",E27="МС",E27="ЗМС"),I27&gt;=$O$10),"МС",IF(AND(NOT(OR(E27="ЗМС",E27="МСМК",E27="МС",E27="КМС")),I27&gt;=$P$10),"+КМС",IF(AND(OR(E27="ЗМС",E27="МСМК",E27="МС",E27="КМС"),I27&gt;=$P$10),"КМС","-"))))))</f>
        <v>-</v>
      </c>
      <c r="O27" s="228" t="s">
        <v>283</v>
      </c>
      <c r="P27" s="321"/>
    </row>
    <row r="28" spans="1:16" s="3" customFormat="1" ht="22.15" customHeight="1" x14ac:dyDescent="0.2">
      <c r="A28" s="111">
        <f t="shared" si="2"/>
        <v>12</v>
      </c>
      <c r="B28" s="224" t="s">
        <v>353</v>
      </c>
      <c r="C28" s="225"/>
      <c r="D28" s="226">
        <v>2002</v>
      </c>
      <c r="E28" s="226" t="s">
        <v>5</v>
      </c>
      <c r="F28" s="226" t="s">
        <v>156</v>
      </c>
      <c r="G28" s="235" t="s">
        <v>363</v>
      </c>
      <c r="H28" s="316">
        <v>75.2</v>
      </c>
      <c r="I28" s="317">
        <v>17</v>
      </c>
      <c r="J28" s="318"/>
      <c r="K28" s="318"/>
      <c r="L28" s="319"/>
      <c r="M28" s="11">
        <f t="shared" si="3"/>
        <v>7</v>
      </c>
      <c r="N28" s="320" t="str">
        <f t="shared" si="4"/>
        <v>-</v>
      </c>
      <c r="O28" s="228" t="s">
        <v>551</v>
      </c>
      <c r="P28" s="321"/>
    </row>
    <row r="29" spans="1:16" ht="21.6" customHeight="1" x14ac:dyDescent="0.2">
      <c r="A29" s="111">
        <f t="shared" si="2"/>
        <v>13</v>
      </c>
      <c r="B29" s="224" t="s">
        <v>596</v>
      </c>
      <c r="C29" s="225"/>
      <c r="D29" s="226">
        <v>2004</v>
      </c>
      <c r="E29" s="226" t="s">
        <v>4</v>
      </c>
      <c r="F29" s="226" t="s">
        <v>156</v>
      </c>
      <c r="G29" s="235" t="s">
        <v>363</v>
      </c>
      <c r="H29" s="258">
        <v>76</v>
      </c>
      <c r="I29" s="78">
        <v>15</v>
      </c>
      <c r="J29" s="93"/>
      <c r="K29" s="93"/>
      <c r="L29" s="94"/>
      <c r="M29" s="11">
        <f t="shared" si="3"/>
        <v>6</v>
      </c>
      <c r="N29" s="95" t="str">
        <f t="shared" si="4"/>
        <v>-</v>
      </c>
      <c r="O29" s="228" t="s">
        <v>597</v>
      </c>
      <c r="P29" s="103"/>
    </row>
    <row r="31" spans="1:16" x14ac:dyDescent="0.2">
      <c r="A31" s="400" t="s">
        <v>579</v>
      </c>
      <c r="B31" s="400"/>
      <c r="C31" s="400"/>
      <c r="D31" s="400"/>
      <c r="E31" s="400"/>
      <c r="F31" s="400"/>
      <c r="G31" s="400"/>
      <c r="H31" s="400"/>
      <c r="I31" s="400"/>
      <c r="J31" s="400"/>
      <c r="K31" s="400"/>
      <c r="L31" s="400"/>
      <c r="M31" s="400"/>
      <c r="N31" s="400"/>
      <c r="O31" s="400"/>
      <c r="P31" s="400"/>
    </row>
    <row r="33" spans="1:15" x14ac:dyDescent="0.2">
      <c r="A33" s="107" t="s">
        <v>16</v>
      </c>
      <c r="B33" s="108"/>
      <c r="C33" s="108"/>
      <c r="D33" s="108" t="s">
        <v>125</v>
      </c>
      <c r="E33" s="108"/>
      <c r="F33" s="108"/>
      <c r="G33" s="107" t="s">
        <v>90</v>
      </c>
      <c r="H33" s="108" t="s">
        <v>570</v>
      </c>
      <c r="I33" s="108"/>
      <c r="J33" s="108"/>
      <c r="K33" s="108"/>
      <c r="L33" s="108"/>
      <c r="M33" s="108"/>
      <c r="N33" s="108"/>
      <c r="O33" s="108"/>
    </row>
    <row r="34" spans="1:15" ht="4.5" customHeight="1" x14ac:dyDescent="0.2">
      <c r="A34" s="107"/>
      <c r="B34" s="108"/>
      <c r="C34" s="108"/>
      <c r="D34" s="108"/>
      <c r="E34" s="108"/>
      <c r="F34" s="108"/>
      <c r="G34" s="107"/>
      <c r="H34" s="108"/>
      <c r="I34" s="108"/>
      <c r="J34" s="108"/>
      <c r="K34" s="108"/>
      <c r="L34" s="108"/>
      <c r="M34" s="108"/>
      <c r="N34" s="108"/>
      <c r="O34" s="108"/>
    </row>
    <row r="35" spans="1:15" x14ac:dyDescent="0.2">
      <c r="A35" s="107" t="s">
        <v>17</v>
      </c>
      <c r="B35" s="108"/>
      <c r="C35" s="108"/>
      <c r="D35" s="108" t="s">
        <v>107</v>
      </c>
      <c r="E35" s="108"/>
      <c r="F35" s="108"/>
      <c r="G35" s="107" t="s">
        <v>91</v>
      </c>
      <c r="H35" s="108" t="s">
        <v>571</v>
      </c>
      <c r="I35" s="108"/>
      <c r="J35" s="108"/>
      <c r="K35" s="108"/>
      <c r="L35" s="108"/>
      <c r="M35" s="108"/>
      <c r="N35" s="108"/>
      <c r="O35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9:P20">
    <sortCondition ref="H19:H20"/>
  </sortState>
  <mergeCells count="32">
    <mergeCell ref="N15:N16"/>
    <mergeCell ref="O15:P16"/>
    <mergeCell ref="G15:G16"/>
    <mergeCell ref="H15:H16"/>
    <mergeCell ref="I15:I16"/>
    <mergeCell ref="J15:K15"/>
    <mergeCell ref="L15:L16"/>
    <mergeCell ref="M15:M16"/>
    <mergeCell ref="D15:D16"/>
    <mergeCell ref="E15:E16"/>
    <mergeCell ref="F15:F16"/>
    <mergeCell ref="A9:C10"/>
    <mergeCell ref="D9:M9"/>
    <mergeCell ref="D10:M10"/>
    <mergeCell ref="A12:C12"/>
    <mergeCell ref="A13:C13"/>
    <mergeCell ref="A31:P31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9"/>
  <sheetViews>
    <sheetView view="pageBreakPreview" zoomScaleNormal="70" zoomScaleSheetLayoutView="100" workbookViewId="0">
      <selection activeCell="D12" sqref="D1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17.710937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95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96</v>
      </c>
      <c r="B9" s="392"/>
      <c r="C9" s="392"/>
      <c r="D9" s="397" t="s">
        <v>108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.75" x14ac:dyDescent="0.2">
      <c r="A10" s="392"/>
      <c r="B10" s="392"/>
      <c r="C10" s="392"/>
      <c r="D10" s="378" t="s">
        <v>253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0">
        <v>82</v>
      </c>
      <c r="O10" s="231">
        <v>69</v>
      </c>
      <c r="P10" s="231">
        <v>55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379" t="s">
        <v>6</v>
      </c>
      <c r="B15" s="379" t="s">
        <v>59</v>
      </c>
      <c r="C15" s="379"/>
      <c r="D15" s="380" t="s">
        <v>7</v>
      </c>
      <c r="E15" s="382" t="s">
        <v>8</v>
      </c>
      <c r="F15" s="382" t="s">
        <v>9</v>
      </c>
      <c r="G15" s="382" t="s">
        <v>10</v>
      </c>
      <c r="H15" s="382" t="s">
        <v>11</v>
      </c>
      <c r="I15" s="382" t="s">
        <v>12</v>
      </c>
      <c r="J15" s="389" t="s">
        <v>19</v>
      </c>
      <c r="K15" s="389"/>
      <c r="L15" s="382" t="s">
        <v>22</v>
      </c>
      <c r="M15" s="382" t="s">
        <v>13</v>
      </c>
      <c r="N15" s="382" t="s">
        <v>14</v>
      </c>
      <c r="O15" s="382" t="s">
        <v>15</v>
      </c>
      <c r="P15" s="387"/>
    </row>
    <row r="16" spans="1:16" x14ac:dyDescent="0.2">
      <c r="A16" s="379"/>
      <c r="B16" s="379"/>
      <c r="C16" s="379"/>
      <c r="D16" s="381"/>
      <c r="E16" s="383"/>
      <c r="F16" s="384"/>
      <c r="G16" s="383"/>
      <c r="H16" s="383"/>
      <c r="I16" s="383"/>
      <c r="J16" s="2" t="s">
        <v>21</v>
      </c>
      <c r="K16" s="2" t="s">
        <v>23</v>
      </c>
      <c r="L16" s="383"/>
      <c r="M16" s="383"/>
      <c r="N16" s="383"/>
      <c r="O16" s="383"/>
      <c r="P16" s="388"/>
    </row>
    <row r="17" spans="1:16" ht="15.75" customHeight="1" x14ac:dyDescent="0.2">
      <c r="A17" s="110">
        <v>1</v>
      </c>
      <c r="B17" s="224" t="s">
        <v>371</v>
      </c>
      <c r="C17" s="225"/>
      <c r="D17" s="226">
        <v>2002</v>
      </c>
      <c r="E17" s="226" t="s">
        <v>4</v>
      </c>
      <c r="F17" s="226" t="s">
        <v>373</v>
      </c>
      <c r="G17" s="234"/>
      <c r="H17" s="258">
        <v>83.75</v>
      </c>
      <c r="I17" s="78">
        <v>80</v>
      </c>
      <c r="J17" s="93"/>
      <c r="K17" s="93"/>
      <c r="L17" s="94"/>
      <c r="M17" s="11">
        <f t="shared" ref="M17:M25" si="0">IF(A17=1,20,IF(A17=2,18,IF(A17=3,16,IF(A17&gt;19,0,19-A17))))</f>
        <v>20</v>
      </c>
      <c r="N17" s="95" t="str">
        <f t="shared" ref="N17:N25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28" t="s">
        <v>374</v>
      </c>
      <c r="P17" s="103"/>
    </row>
    <row r="18" spans="1:16" s="3" customFormat="1" ht="15.75" customHeight="1" x14ac:dyDescent="0.2">
      <c r="A18" s="111">
        <f t="shared" ref="A18:A25" si="2">A17+1</f>
        <v>2</v>
      </c>
      <c r="B18" s="224" t="s">
        <v>390</v>
      </c>
      <c r="C18" s="225"/>
      <c r="D18" s="226">
        <v>2005</v>
      </c>
      <c r="E18" s="226" t="s">
        <v>4</v>
      </c>
      <c r="F18" s="226" t="s">
        <v>200</v>
      </c>
      <c r="G18" s="234"/>
      <c r="H18" s="258">
        <v>78.900000000000006</v>
      </c>
      <c r="I18" s="78">
        <v>71</v>
      </c>
      <c r="J18" s="93"/>
      <c r="K18" s="93"/>
      <c r="L18" s="94"/>
      <c r="M18" s="11">
        <f t="shared" si="0"/>
        <v>18</v>
      </c>
      <c r="N18" s="95" t="str">
        <f t="shared" si="1"/>
        <v>МС</v>
      </c>
      <c r="O18" s="228" t="s">
        <v>394</v>
      </c>
      <c r="P18" s="103"/>
    </row>
    <row r="19" spans="1:16" s="3" customFormat="1" ht="15.75" customHeight="1" x14ac:dyDescent="0.2">
      <c r="A19" s="111">
        <f t="shared" si="2"/>
        <v>3</v>
      </c>
      <c r="B19" s="224" t="s">
        <v>468</v>
      </c>
      <c r="C19" s="225"/>
      <c r="D19" s="226">
        <v>2005</v>
      </c>
      <c r="E19" s="226" t="s">
        <v>5</v>
      </c>
      <c r="F19" s="226" t="s">
        <v>136</v>
      </c>
      <c r="G19" s="234"/>
      <c r="H19" s="258">
        <v>83.25</v>
      </c>
      <c r="I19" s="78">
        <v>68</v>
      </c>
      <c r="J19" s="93"/>
      <c r="K19" s="93"/>
      <c r="L19" s="94"/>
      <c r="M19" s="11">
        <f t="shared" si="0"/>
        <v>16</v>
      </c>
      <c r="N19" s="95" t="str">
        <f t="shared" si="1"/>
        <v>КМС</v>
      </c>
      <c r="O19" s="228" t="s">
        <v>482</v>
      </c>
      <c r="P19" s="103"/>
    </row>
    <row r="20" spans="1:16" s="3" customFormat="1" ht="15.75" customHeight="1" x14ac:dyDescent="0.2">
      <c r="A20" s="111">
        <f t="shared" si="2"/>
        <v>4</v>
      </c>
      <c r="B20" s="224" t="s">
        <v>474</v>
      </c>
      <c r="C20" s="225"/>
      <c r="D20" s="226">
        <v>2001</v>
      </c>
      <c r="E20" s="226" t="s">
        <v>4</v>
      </c>
      <c r="F20" s="226" t="s">
        <v>136</v>
      </c>
      <c r="G20" s="234"/>
      <c r="H20" s="258">
        <v>80.95</v>
      </c>
      <c r="I20" s="78">
        <v>56</v>
      </c>
      <c r="J20" s="93"/>
      <c r="K20" s="93"/>
      <c r="L20" s="94"/>
      <c r="M20" s="11">
        <f t="shared" si="0"/>
        <v>15</v>
      </c>
      <c r="N20" s="95" t="str">
        <f t="shared" si="1"/>
        <v>КМС</v>
      </c>
      <c r="O20" s="228" t="s">
        <v>485</v>
      </c>
      <c r="P20" s="103"/>
    </row>
    <row r="21" spans="1:16" s="3" customFormat="1" ht="15.75" customHeight="1" x14ac:dyDescent="0.2">
      <c r="A21" s="111">
        <f t="shared" si="2"/>
        <v>5</v>
      </c>
      <c r="B21" s="224" t="s">
        <v>297</v>
      </c>
      <c r="C21" s="225"/>
      <c r="D21" s="226">
        <v>2003</v>
      </c>
      <c r="E21" s="226" t="s">
        <v>4</v>
      </c>
      <c r="F21" s="226" t="s">
        <v>140</v>
      </c>
      <c r="G21" s="234"/>
      <c r="H21" s="258">
        <v>81</v>
      </c>
      <c r="I21" s="142">
        <v>56</v>
      </c>
      <c r="J21" s="238"/>
      <c r="K21" s="238"/>
      <c r="L21" s="239"/>
      <c r="M21" s="11">
        <f t="shared" si="0"/>
        <v>14</v>
      </c>
      <c r="N21" s="95" t="str">
        <f t="shared" si="1"/>
        <v>КМС</v>
      </c>
      <c r="O21" s="228" t="s">
        <v>304</v>
      </c>
      <c r="P21" s="229"/>
    </row>
    <row r="22" spans="1:16" s="3" customFormat="1" ht="15.75" customHeight="1" x14ac:dyDescent="0.2">
      <c r="A22" s="111">
        <f t="shared" si="2"/>
        <v>6</v>
      </c>
      <c r="B22" s="224" t="s">
        <v>499</v>
      </c>
      <c r="C22" s="225"/>
      <c r="D22" s="226">
        <v>2003</v>
      </c>
      <c r="E22" s="226" t="s">
        <v>5</v>
      </c>
      <c r="F22" s="226" t="s">
        <v>502</v>
      </c>
      <c r="G22" s="234" t="s">
        <v>503</v>
      </c>
      <c r="H22" s="258">
        <v>82.8</v>
      </c>
      <c r="I22" s="78">
        <v>55</v>
      </c>
      <c r="J22" s="93"/>
      <c r="K22" s="93"/>
      <c r="L22" s="94"/>
      <c r="M22" s="11">
        <f t="shared" si="0"/>
        <v>13</v>
      </c>
      <c r="N22" s="95" t="str">
        <f t="shared" si="1"/>
        <v>КМС</v>
      </c>
      <c r="O22" s="228" t="s">
        <v>504</v>
      </c>
      <c r="P22" s="229"/>
    </row>
    <row r="23" spans="1:16" s="3" customFormat="1" ht="15.75" customHeight="1" x14ac:dyDescent="0.2">
      <c r="A23" s="111">
        <f t="shared" si="2"/>
        <v>7</v>
      </c>
      <c r="B23" s="224" t="s">
        <v>271</v>
      </c>
      <c r="C23" s="225"/>
      <c r="D23" s="226">
        <v>2003</v>
      </c>
      <c r="E23" s="226" t="s">
        <v>5</v>
      </c>
      <c r="F23" s="226" t="s">
        <v>139</v>
      </c>
      <c r="G23" s="279"/>
      <c r="H23" s="152">
        <v>84.5</v>
      </c>
      <c r="I23" s="78">
        <v>55</v>
      </c>
      <c r="J23" s="93"/>
      <c r="K23" s="93"/>
      <c r="L23" s="94"/>
      <c r="M23" s="11">
        <f t="shared" si="0"/>
        <v>12</v>
      </c>
      <c r="N23" s="95" t="str">
        <f t="shared" si="1"/>
        <v>КМС</v>
      </c>
      <c r="O23" s="228" t="s">
        <v>288</v>
      </c>
      <c r="P23" s="103"/>
    </row>
    <row r="24" spans="1:16" s="3" customFormat="1" ht="15.75" customHeight="1" x14ac:dyDescent="0.2">
      <c r="A24" s="111">
        <f t="shared" si="2"/>
        <v>8</v>
      </c>
      <c r="B24" s="224" t="s">
        <v>512</v>
      </c>
      <c r="C24" s="225"/>
      <c r="D24" s="226">
        <v>2001</v>
      </c>
      <c r="E24" s="226" t="s">
        <v>5</v>
      </c>
      <c r="F24" s="226" t="s">
        <v>175</v>
      </c>
      <c r="G24" s="234"/>
      <c r="H24" s="258">
        <v>84.1</v>
      </c>
      <c r="I24" s="78">
        <v>44</v>
      </c>
      <c r="J24" s="93"/>
      <c r="K24" s="93"/>
      <c r="L24" s="94"/>
      <c r="M24" s="11">
        <f t="shared" si="0"/>
        <v>11</v>
      </c>
      <c r="N24" s="95" t="str">
        <f t="shared" si="1"/>
        <v>-</v>
      </c>
      <c r="O24" s="228" t="s">
        <v>521</v>
      </c>
      <c r="P24" s="103"/>
    </row>
    <row r="25" spans="1:16" ht="15.75" customHeight="1" x14ac:dyDescent="0.2">
      <c r="A25" s="111">
        <f t="shared" si="2"/>
        <v>9</v>
      </c>
      <c r="B25" s="224" t="s">
        <v>516</v>
      </c>
      <c r="C25" s="225"/>
      <c r="D25" s="226">
        <v>2003</v>
      </c>
      <c r="E25" s="226" t="s">
        <v>233</v>
      </c>
      <c r="F25" s="226" t="s">
        <v>175</v>
      </c>
      <c r="G25" s="280"/>
      <c r="H25" s="281">
        <v>83.2</v>
      </c>
      <c r="I25" s="78">
        <v>23</v>
      </c>
      <c r="J25" s="93"/>
      <c r="K25" s="93"/>
      <c r="L25" s="94"/>
      <c r="M25" s="11">
        <f t="shared" si="0"/>
        <v>10</v>
      </c>
      <c r="N25" s="95" t="str">
        <f t="shared" si="1"/>
        <v>-</v>
      </c>
      <c r="O25" s="228" t="s">
        <v>521</v>
      </c>
      <c r="P25" s="103"/>
    </row>
    <row r="27" spans="1:16" x14ac:dyDescent="0.2">
      <c r="A27" s="107" t="s">
        <v>16</v>
      </c>
      <c r="B27" s="108"/>
      <c r="C27" s="108"/>
      <c r="D27" s="108" t="s">
        <v>125</v>
      </c>
      <c r="E27" s="108"/>
      <c r="F27" s="108"/>
      <c r="G27" s="107" t="s">
        <v>90</v>
      </c>
      <c r="H27" s="108" t="s">
        <v>570</v>
      </c>
      <c r="I27" s="108"/>
      <c r="J27" s="108"/>
      <c r="K27" s="108"/>
      <c r="L27" s="108"/>
      <c r="M27" s="108"/>
      <c r="N27" s="108"/>
      <c r="O27" s="108"/>
    </row>
    <row r="28" spans="1:16" ht="4.5" customHeight="1" x14ac:dyDescent="0.2">
      <c r="A28" s="107"/>
      <c r="B28" s="108"/>
      <c r="C28" s="108"/>
      <c r="D28" s="108"/>
      <c r="E28" s="108"/>
      <c r="F28" s="108"/>
      <c r="G28" s="107"/>
      <c r="H28" s="108"/>
      <c r="I28" s="108"/>
      <c r="J28" s="108"/>
      <c r="K28" s="108"/>
      <c r="L28" s="108"/>
      <c r="M28" s="108"/>
      <c r="N28" s="108"/>
      <c r="O28" s="108"/>
    </row>
    <row r="29" spans="1:16" x14ac:dyDescent="0.2">
      <c r="A29" s="107" t="s">
        <v>17</v>
      </c>
      <c r="B29" s="108"/>
      <c r="C29" s="108"/>
      <c r="D29" s="108" t="s">
        <v>107</v>
      </c>
      <c r="E29" s="108"/>
      <c r="F29" s="108"/>
      <c r="G29" s="107" t="s">
        <v>91</v>
      </c>
      <c r="H29" s="108" t="s">
        <v>571</v>
      </c>
      <c r="I29" s="108"/>
      <c r="J29" s="108"/>
      <c r="K29" s="108"/>
      <c r="L29" s="108"/>
      <c r="M29" s="108"/>
      <c r="N29" s="108"/>
      <c r="O29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20:P21">
    <sortCondition ref="H20:H21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7"/>
  <sheetViews>
    <sheetView view="pageBreakPreview" zoomScaleNormal="70" zoomScaleSheetLayoutView="100" workbookViewId="0">
      <selection activeCell="D12" sqref="D1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17.710937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95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71</v>
      </c>
      <c r="B9" s="392"/>
      <c r="C9" s="392"/>
      <c r="D9" s="397" t="s">
        <v>108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.75" x14ac:dyDescent="0.2">
      <c r="A10" s="392"/>
      <c r="B10" s="392"/>
      <c r="C10" s="392"/>
      <c r="D10" s="378" t="s">
        <v>254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0">
        <v>84</v>
      </c>
      <c r="O10" s="231">
        <v>72</v>
      </c>
      <c r="P10" s="231">
        <v>57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379" t="s">
        <v>6</v>
      </c>
      <c r="B15" s="379" t="s">
        <v>59</v>
      </c>
      <c r="C15" s="379"/>
      <c r="D15" s="380" t="s">
        <v>7</v>
      </c>
      <c r="E15" s="382" t="s">
        <v>8</v>
      </c>
      <c r="F15" s="382" t="s">
        <v>9</v>
      </c>
      <c r="G15" s="382" t="s">
        <v>10</v>
      </c>
      <c r="H15" s="382" t="s">
        <v>11</v>
      </c>
      <c r="I15" s="382" t="s">
        <v>12</v>
      </c>
      <c r="J15" s="389" t="s">
        <v>19</v>
      </c>
      <c r="K15" s="389"/>
      <c r="L15" s="382" t="s">
        <v>22</v>
      </c>
      <c r="M15" s="382" t="s">
        <v>13</v>
      </c>
      <c r="N15" s="382" t="s">
        <v>14</v>
      </c>
      <c r="O15" s="382" t="s">
        <v>15</v>
      </c>
      <c r="P15" s="387"/>
    </row>
    <row r="16" spans="1:16" x14ac:dyDescent="0.2">
      <c r="A16" s="379"/>
      <c r="B16" s="379"/>
      <c r="C16" s="379"/>
      <c r="D16" s="381"/>
      <c r="E16" s="383"/>
      <c r="F16" s="384"/>
      <c r="G16" s="383"/>
      <c r="H16" s="383"/>
      <c r="I16" s="383"/>
      <c r="J16" s="2" t="s">
        <v>21</v>
      </c>
      <c r="K16" s="2" t="s">
        <v>23</v>
      </c>
      <c r="L16" s="383"/>
      <c r="M16" s="383"/>
      <c r="N16" s="383"/>
      <c r="O16" s="383"/>
      <c r="P16" s="388"/>
    </row>
    <row r="17" spans="1:16" ht="15.75" customHeight="1" x14ac:dyDescent="0.2">
      <c r="A17" s="110">
        <v>1</v>
      </c>
      <c r="B17" s="224" t="s">
        <v>437</v>
      </c>
      <c r="C17" s="225"/>
      <c r="D17" s="226">
        <v>2003</v>
      </c>
      <c r="E17" s="226" t="s">
        <v>4</v>
      </c>
      <c r="F17" s="226" t="s">
        <v>104</v>
      </c>
      <c r="G17" s="234"/>
      <c r="H17" s="258">
        <v>87.35</v>
      </c>
      <c r="I17" s="78">
        <v>70</v>
      </c>
      <c r="J17" s="93"/>
      <c r="K17" s="93"/>
      <c r="L17" s="94"/>
      <c r="M17" s="11">
        <f t="shared" ref="M17:M22" si="0">IF(A17=1,20,IF(A17=2,18,IF(A17=3,16,IF(A17&gt;19,0,19-A17))))</f>
        <v>20</v>
      </c>
      <c r="N17" s="95" t="str">
        <f t="shared" ref="N17:N22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228" t="s">
        <v>440</v>
      </c>
      <c r="P17" s="103"/>
    </row>
    <row r="18" spans="1:16" s="3" customFormat="1" ht="15.75" customHeight="1" x14ac:dyDescent="0.2">
      <c r="A18" s="111">
        <f t="shared" ref="A18:A23" si="2">A17+1</f>
        <v>2</v>
      </c>
      <c r="B18" s="224" t="s">
        <v>444</v>
      </c>
      <c r="C18" s="225"/>
      <c r="D18" s="226">
        <v>2002</v>
      </c>
      <c r="E18" s="226" t="s">
        <v>5</v>
      </c>
      <c r="F18" s="226" t="s">
        <v>105</v>
      </c>
      <c r="G18" s="234"/>
      <c r="H18" s="258">
        <v>85.4</v>
      </c>
      <c r="I18" s="78">
        <v>65</v>
      </c>
      <c r="J18" s="93"/>
      <c r="K18" s="93"/>
      <c r="L18" s="94"/>
      <c r="M18" s="11">
        <f t="shared" si="0"/>
        <v>18</v>
      </c>
      <c r="N18" s="95" t="str">
        <f t="shared" si="1"/>
        <v>КМС</v>
      </c>
      <c r="O18" s="228" t="s">
        <v>448</v>
      </c>
      <c r="P18" s="103"/>
    </row>
    <row r="19" spans="1:16" s="3" customFormat="1" ht="15.75" customHeight="1" x14ac:dyDescent="0.2">
      <c r="A19" s="111">
        <f t="shared" si="2"/>
        <v>3</v>
      </c>
      <c r="B19" s="224" t="s">
        <v>472</v>
      </c>
      <c r="C19" s="225"/>
      <c r="D19" s="226">
        <v>2004</v>
      </c>
      <c r="E19" s="226" t="s">
        <v>5</v>
      </c>
      <c r="F19" s="226" t="s">
        <v>136</v>
      </c>
      <c r="G19" s="234"/>
      <c r="H19" s="258">
        <v>93.1</v>
      </c>
      <c r="I19" s="78">
        <v>51</v>
      </c>
      <c r="J19" s="93"/>
      <c r="K19" s="93"/>
      <c r="L19" s="94"/>
      <c r="M19" s="11">
        <f t="shared" si="0"/>
        <v>16</v>
      </c>
      <c r="N19" s="95" t="str">
        <f t="shared" si="1"/>
        <v>-</v>
      </c>
      <c r="O19" s="228" t="s">
        <v>483</v>
      </c>
      <c r="P19" s="103"/>
    </row>
    <row r="20" spans="1:16" s="3" customFormat="1" ht="15.75" customHeight="1" x14ac:dyDescent="0.2">
      <c r="A20" s="111">
        <f t="shared" si="2"/>
        <v>4</v>
      </c>
      <c r="B20" s="224" t="s">
        <v>402</v>
      </c>
      <c r="C20" s="225"/>
      <c r="D20" s="226">
        <v>2001</v>
      </c>
      <c r="E20" s="226" t="s">
        <v>5</v>
      </c>
      <c r="F20" s="226" t="s">
        <v>133</v>
      </c>
      <c r="G20" s="234" t="s">
        <v>410</v>
      </c>
      <c r="H20" s="258">
        <v>85.75</v>
      </c>
      <c r="I20" s="78">
        <v>46</v>
      </c>
      <c r="J20" s="93"/>
      <c r="K20" s="93"/>
      <c r="L20" s="94"/>
      <c r="M20" s="11">
        <f t="shared" si="0"/>
        <v>15</v>
      </c>
      <c r="N20" s="95" t="str">
        <f t="shared" si="1"/>
        <v>-</v>
      </c>
      <c r="O20" s="228" t="s">
        <v>415</v>
      </c>
      <c r="P20" s="103"/>
    </row>
    <row r="21" spans="1:16" s="3" customFormat="1" ht="15.75" customHeight="1" x14ac:dyDescent="0.2">
      <c r="A21" s="111">
        <f t="shared" si="2"/>
        <v>5</v>
      </c>
      <c r="B21" s="224" t="s">
        <v>392</v>
      </c>
      <c r="C21" s="225"/>
      <c r="D21" s="226">
        <v>2005</v>
      </c>
      <c r="E21" s="226" t="s">
        <v>5</v>
      </c>
      <c r="F21" s="226" t="s">
        <v>200</v>
      </c>
      <c r="G21" s="234"/>
      <c r="H21" s="258">
        <v>87</v>
      </c>
      <c r="I21" s="78">
        <v>31</v>
      </c>
      <c r="J21" s="93"/>
      <c r="K21" s="93"/>
      <c r="L21" s="94"/>
      <c r="M21" s="11">
        <f t="shared" si="0"/>
        <v>14</v>
      </c>
      <c r="N21" s="95" t="str">
        <f t="shared" si="1"/>
        <v>-</v>
      </c>
      <c r="O21" s="228" t="s">
        <v>394</v>
      </c>
      <c r="P21" s="103"/>
    </row>
    <row r="22" spans="1:16" s="3" customFormat="1" ht="15.75" customHeight="1" x14ac:dyDescent="0.2">
      <c r="A22" s="111">
        <f t="shared" si="2"/>
        <v>6</v>
      </c>
      <c r="B22" s="224" t="s">
        <v>328</v>
      </c>
      <c r="C22" s="225"/>
      <c r="D22" s="226">
        <v>2003</v>
      </c>
      <c r="E22" s="226" t="s">
        <v>233</v>
      </c>
      <c r="F22" s="226" t="s">
        <v>330</v>
      </c>
      <c r="G22" s="234" t="s">
        <v>331</v>
      </c>
      <c r="H22" s="258">
        <v>93.6</v>
      </c>
      <c r="I22" s="78">
        <v>22</v>
      </c>
      <c r="J22" s="93"/>
      <c r="K22" s="93"/>
      <c r="L22" s="94"/>
      <c r="M22" s="11">
        <f t="shared" si="0"/>
        <v>13</v>
      </c>
      <c r="N22" s="95" t="str">
        <f t="shared" si="1"/>
        <v>-</v>
      </c>
      <c r="O22" s="228" t="s">
        <v>332</v>
      </c>
      <c r="P22" s="103"/>
    </row>
    <row r="23" spans="1:16" s="3" customFormat="1" ht="15.75" customHeight="1" x14ac:dyDescent="0.2">
      <c r="A23" s="111">
        <f t="shared" si="2"/>
        <v>7</v>
      </c>
      <c r="B23" s="224" t="s">
        <v>391</v>
      </c>
      <c r="C23" s="225"/>
      <c r="D23" s="226">
        <v>2002</v>
      </c>
      <c r="E23" s="226" t="s">
        <v>5</v>
      </c>
      <c r="F23" s="226" t="s">
        <v>200</v>
      </c>
      <c r="G23" s="234"/>
      <c r="H23" s="258">
        <v>85.7</v>
      </c>
      <c r="I23" s="78">
        <v>20</v>
      </c>
      <c r="J23" s="93"/>
      <c r="K23" s="93"/>
      <c r="L23" s="94"/>
      <c r="M23" s="11">
        <f t="shared" ref="M23" si="3">IF(A23=1,20,IF(A23=2,18,IF(A23=3,16,IF(A23&gt;19,0,19-A23))))</f>
        <v>12</v>
      </c>
      <c r="N23" s="95" t="str">
        <f t="shared" ref="N23" si="4">IF(AND(NOT(OR(E23="МСМК",E23="ЗМС")),I23&gt;=$N$10),"+МСМК",IF(AND(OR(E23="МСМК",E23="ЗМС"),I23&gt;=$N$10),"МСМК",IF(AND(NOT(OR(E23="МСМК",E23="МС",E23="ЗМС")),I23&gt;=$O$10),"+МС",IF(AND(OR(E23="МСМК",E23="МС",E23="ЗМС"),I23&gt;=$O$10),"МС",IF(AND(NOT(OR(E23="ЗМС",E23="МСМК",E23="МС",E23="КМС")),I23&gt;=$P$10),"+КМС",IF(AND(OR(E23="ЗМС",E23="МСМК",E23="МС",E23="КМС"),I23&gt;=$P$10),"КМС","-"))))))</f>
        <v>-</v>
      </c>
      <c r="O23" s="228" t="s">
        <v>395</v>
      </c>
      <c r="P23" s="103"/>
    </row>
    <row r="25" spans="1:16" x14ac:dyDescent="0.2">
      <c r="A25" s="107" t="s">
        <v>16</v>
      </c>
      <c r="B25" s="108"/>
      <c r="C25" s="108"/>
      <c r="D25" s="108" t="s">
        <v>125</v>
      </c>
      <c r="E25" s="108"/>
      <c r="F25" s="108"/>
      <c r="G25" s="107" t="s">
        <v>90</v>
      </c>
      <c r="H25" s="108" t="s">
        <v>570</v>
      </c>
      <c r="I25" s="108"/>
      <c r="J25" s="108"/>
      <c r="K25" s="108"/>
      <c r="L25" s="108"/>
      <c r="M25" s="108"/>
      <c r="N25" s="108"/>
      <c r="O25" s="108"/>
    </row>
    <row r="26" spans="1:16" ht="4.5" customHeight="1" x14ac:dyDescent="0.2">
      <c r="A26" s="107"/>
      <c r="B26" s="108"/>
      <c r="C26" s="108"/>
      <c r="D26" s="108"/>
      <c r="E26" s="108"/>
      <c r="F26" s="108"/>
      <c r="G26" s="107"/>
      <c r="H26" s="108"/>
      <c r="I26" s="108"/>
      <c r="J26" s="108"/>
      <c r="K26" s="108"/>
      <c r="L26" s="108"/>
      <c r="M26" s="108"/>
      <c r="N26" s="108"/>
      <c r="O26" s="108"/>
    </row>
    <row r="27" spans="1:16" x14ac:dyDescent="0.2">
      <c r="A27" s="107" t="s">
        <v>17</v>
      </c>
      <c r="B27" s="108"/>
      <c r="C27" s="108"/>
      <c r="D27" s="108" t="s">
        <v>107</v>
      </c>
      <c r="E27" s="108"/>
      <c r="F27" s="108"/>
      <c r="G27" s="107" t="s">
        <v>91</v>
      </c>
      <c r="H27" s="108" t="s">
        <v>571</v>
      </c>
      <c r="I27" s="108"/>
      <c r="J27" s="108"/>
      <c r="K27" s="108"/>
      <c r="L27" s="108"/>
      <c r="M27" s="108"/>
      <c r="N27" s="108"/>
      <c r="O27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2">
    <sortCondition descending="1" ref="I17:I22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1"/>
  <sheetViews>
    <sheetView view="pageBreakPreview" zoomScaleNormal="70" zoomScaleSheetLayoutView="100" workbookViewId="0">
      <selection activeCell="D12" sqref="D1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10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17.710937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95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72</v>
      </c>
      <c r="B9" s="392"/>
      <c r="C9" s="392"/>
      <c r="D9" s="397" t="s">
        <v>108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.75" x14ac:dyDescent="0.2">
      <c r="A10" s="392"/>
      <c r="B10" s="392"/>
      <c r="C10" s="392"/>
      <c r="D10" s="378" t="s">
        <v>255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0">
        <v>88</v>
      </c>
      <c r="O10" s="231">
        <v>75</v>
      </c>
      <c r="P10" s="231">
        <v>62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379" t="s">
        <v>6</v>
      </c>
      <c r="B15" s="379" t="s">
        <v>59</v>
      </c>
      <c r="C15" s="379"/>
      <c r="D15" s="380" t="s">
        <v>7</v>
      </c>
      <c r="E15" s="382" t="s">
        <v>8</v>
      </c>
      <c r="F15" s="382" t="s">
        <v>9</v>
      </c>
      <c r="G15" s="382" t="s">
        <v>10</v>
      </c>
      <c r="H15" s="382" t="s">
        <v>11</v>
      </c>
      <c r="I15" s="382" t="s">
        <v>12</v>
      </c>
      <c r="J15" s="389" t="s">
        <v>19</v>
      </c>
      <c r="K15" s="389"/>
      <c r="L15" s="382" t="s">
        <v>22</v>
      </c>
      <c r="M15" s="382" t="s">
        <v>13</v>
      </c>
      <c r="N15" s="382" t="s">
        <v>14</v>
      </c>
      <c r="O15" s="382" t="s">
        <v>15</v>
      </c>
      <c r="P15" s="387"/>
    </row>
    <row r="16" spans="1:16" x14ac:dyDescent="0.2">
      <c r="A16" s="379"/>
      <c r="B16" s="379"/>
      <c r="C16" s="379"/>
      <c r="D16" s="381"/>
      <c r="E16" s="383"/>
      <c r="F16" s="384"/>
      <c r="G16" s="383"/>
      <c r="H16" s="383"/>
      <c r="I16" s="383"/>
      <c r="J16" s="2" t="s">
        <v>21</v>
      </c>
      <c r="K16" s="2" t="s">
        <v>23</v>
      </c>
      <c r="L16" s="383"/>
      <c r="M16" s="383"/>
      <c r="N16" s="383"/>
      <c r="O16" s="383"/>
      <c r="P16" s="388"/>
    </row>
    <row r="17" spans="1:16" ht="15.75" customHeight="1" x14ac:dyDescent="0.2">
      <c r="A17" s="110">
        <v>1</v>
      </c>
      <c r="B17" s="224" t="s">
        <v>386</v>
      </c>
      <c r="C17" s="225"/>
      <c r="D17" s="226">
        <v>2003</v>
      </c>
      <c r="E17" s="226" t="s">
        <v>4</v>
      </c>
      <c r="F17" s="226" t="s">
        <v>135</v>
      </c>
      <c r="G17" s="234" t="s">
        <v>387</v>
      </c>
      <c r="H17" s="258">
        <v>111</v>
      </c>
      <c r="I17" s="282">
        <v>79</v>
      </c>
      <c r="J17" s="93"/>
      <c r="K17" s="93"/>
      <c r="L17" s="94"/>
      <c r="M17" s="11">
        <f t="shared" ref="M17:M25" si="0">IF(A17=1,20,IF(A17=2,18,IF(A17=3,16,IF(A17&gt;19,0,19-A17))))</f>
        <v>20</v>
      </c>
      <c r="N17" s="95" t="str">
        <f t="shared" ref="N17:N25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28" t="s">
        <v>389</v>
      </c>
      <c r="P17" s="103"/>
    </row>
    <row r="18" spans="1:16" s="3" customFormat="1" ht="15.75" customHeight="1" x14ac:dyDescent="0.2">
      <c r="A18" s="111">
        <f t="shared" ref="A18:A25" si="2">A17+1</f>
        <v>2</v>
      </c>
      <c r="B18" s="224" t="s">
        <v>279</v>
      </c>
      <c r="C18" s="225"/>
      <c r="D18" s="226">
        <v>2005</v>
      </c>
      <c r="E18" s="226" t="s">
        <v>5</v>
      </c>
      <c r="F18" s="226" t="s">
        <v>139</v>
      </c>
      <c r="G18" s="234"/>
      <c r="H18" s="258">
        <v>100.2</v>
      </c>
      <c r="I18" s="78">
        <v>60</v>
      </c>
      <c r="J18" s="93"/>
      <c r="K18" s="93"/>
      <c r="L18" s="94"/>
      <c r="M18" s="11">
        <f t="shared" si="0"/>
        <v>18</v>
      </c>
      <c r="N18" s="95" t="str">
        <f t="shared" si="1"/>
        <v>-</v>
      </c>
      <c r="O18" s="228" t="s">
        <v>289</v>
      </c>
      <c r="P18" s="103"/>
    </row>
    <row r="19" spans="1:16" s="3" customFormat="1" ht="15.75" customHeight="1" x14ac:dyDescent="0.2">
      <c r="A19" s="111">
        <f t="shared" si="2"/>
        <v>3</v>
      </c>
      <c r="B19" s="224" t="s">
        <v>376</v>
      </c>
      <c r="C19" s="225"/>
      <c r="D19" s="226">
        <v>2003</v>
      </c>
      <c r="E19" s="226" t="s">
        <v>5</v>
      </c>
      <c r="F19" s="226" t="s">
        <v>379</v>
      </c>
      <c r="G19" s="234"/>
      <c r="H19" s="258">
        <v>116.9</v>
      </c>
      <c r="I19" s="78">
        <v>57</v>
      </c>
      <c r="J19" s="93"/>
      <c r="K19" s="93"/>
      <c r="L19" s="94"/>
      <c r="M19" s="11">
        <f t="shared" si="0"/>
        <v>16</v>
      </c>
      <c r="N19" s="95" t="str">
        <f t="shared" si="1"/>
        <v>-</v>
      </c>
      <c r="O19" s="228" t="s">
        <v>380</v>
      </c>
      <c r="P19" s="103"/>
    </row>
    <row r="20" spans="1:16" s="3" customFormat="1" ht="15.75" customHeight="1" x14ac:dyDescent="0.2">
      <c r="A20" s="111">
        <f t="shared" si="2"/>
        <v>4</v>
      </c>
      <c r="B20" s="224" t="s">
        <v>408</v>
      </c>
      <c r="C20" s="225"/>
      <c r="D20" s="226">
        <v>2003</v>
      </c>
      <c r="E20" s="226" t="s">
        <v>5</v>
      </c>
      <c r="F20" s="226" t="s">
        <v>133</v>
      </c>
      <c r="G20" s="234" t="s">
        <v>411</v>
      </c>
      <c r="H20" s="258">
        <v>95.3</v>
      </c>
      <c r="I20" s="78">
        <v>50</v>
      </c>
      <c r="J20" s="93"/>
      <c r="K20" s="93"/>
      <c r="L20" s="94"/>
      <c r="M20" s="11">
        <f t="shared" si="0"/>
        <v>15</v>
      </c>
      <c r="N20" s="95" t="str">
        <f t="shared" si="1"/>
        <v>-</v>
      </c>
      <c r="O20" s="228" t="s">
        <v>418</v>
      </c>
      <c r="P20" s="103"/>
    </row>
    <row r="21" spans="1:16" s="3" customFormat="1" ht="15.75" customHeight="1" x14ac:dyDescent="0.2">
      <c r="A21" s="111">
        <f t="shared" si="2"/>
        <v>5</v>
      </c>
      <c r="B21" s="224" t="s">
        <v>456</v>
      </c>
      <c r="C21" s="225"/>
      <c r="D21" s="226">
        <v>2003</v>
      </c>
      <c r="E21" s="226" t="s">
        <v>5</v>
      </c>
      <c r="F21" s="226" t="s">
        <v>118</v>
      </c>
      <c r="G21" s="234"/>
      <c r="H21" s="258">
        <v>111.5</v>
      </c>
      <c r="I21" s="78">
        <v>36</v>
      </c>
      <c r="J21" s="93"/>
      <c r="K21" s="93"/>
      <c r="L21" s="94"/>
      <c r="M21" s="11">
        <f t="shared" si="0"/>
        <v>14</v>
      </c>
      <c r="N21" s="95" t="str">
        <f t="shared" si="1"/>
        <v>-</v>
      </c>
      <c r="O21" s="228" t="s">
        <v>461</v>
      </c>
      <c r="P21" s="103"/>
    </row>
    <row r="22" spans="1:16" s="3" customFormat="1" ht="15.75" customHeight="1" x14ac:dyDescent="0.2">
      <c r="A22" s="111">
        <f t="shared" si="2"/>
        <v>6</v>
      </c>
      <c r="B22" s="224" t="s">
        <v>276</v>
      </c>
      <c r="C22" s="225"/>
      <c r="D22" s="226">
        <v>2001</v>
      </c>
      <c r="E22" s="226" t="s">
        <v>5</v>
      </c>
      <c r="F22" s="226" t="s">
        <v>139</v>
      </c>
      <c r="G22" s="234"/>
      <c r="H22" s="258">
        <v>103</v>
      </c>
      <c r="I22" s="78">
        <v>35</v>
      </c>
      <c r="J22" s="93"/>
      <c r="K22" s="93"/>
      <c r="L22" s="94"/>
      <c r="M22" s="11">
        <f t="shared" si="0"/>
        <v>13</v>
      </c>
      <c r="N22" s="95" t="str">
        <f t="shared" si="1"/>
        <v>-</v>
      </c>
      <c r="O22" s="228" t="s">
        <v>284</v>
      </c>
      <c r="P22" s="103"/>
    </row>
    <row r="23" spans="1:16" s="3" customFormat="1" ht="15.75" customHeight="1" x14ac:dyDescent="0.2">
      <c r="A23" s="111">
        <f t="shared" si="2"/>
        <v>7</v>
      </c>
      <c r="B23" s="224" t="s">
        <v>455</v>
      </c>
      <c r="C23" s="225"/>
      <c r="D23" s="226">
        <v>2001</v>
      </c>
      <c r="E23" s="226" t="s">
        <v>4</v>
      </c>
      <c r="F23" s="226" t="s">
        <v>118</v>
      </c>
      <c r="G23" s="234"/>
      <c r="H23" s="258">
        <v>99.1</v>
      </c>
      <c r="I23" s="78">
        <v>31</v>
      </c>
      <c r="J23" s="93"/>
      <c r="K23" s="93"/>
      <c r="L23" s="94"/>
      <c r="M23" s="11">
        <f t="shared" si="0"/>
        <v>12</v>
      </c>
      <c r="N23" s="95" t="str">
        <f t="shared" si="1"/>
        <v>-</v>
      </c>
      <c r="O23" s="228" t="s">
        <v>460</v>
      </c>
      <c r="P23" s="103"/>
    </row>
    <row r="24" spans="1:16" s="3" customFormat="1" ht="15.75" customHeight="1" x14ac:dyDescent="0.2">
      <c r="A24" s="111">
        <f t="shared" si="2"/>
        <v>8</v>
      </c>
      <c r="B24" s="224" t="s">
        <v>315</v>
      </c>
      <c r="C24" s="225"/>
      <c r="D24" s="226">
        <v>2004</v>
      </c>
      <c r="E24" s="226" t="s">
        <v>233</v>
      </c>
      <c r="F24" s="226" t="s">
        <v>162</v>
      </c>
      <c r="G24" s="234" t="s">
        <v>319</v>
      </c>
      <c r="H24" s="258">
        <v>96.75</v>
      </c>
      <c r="I24" s="78">
        <v>19</v>
      </c>
      <c r="J24" s="93"/>
      <c r="K24" s="93"/>
      <c r="L24" s="94"/>
      <c r="M24" s="11">
        <f t="shared" si="0"/>
        <v>11</v>
      </c>
      <c r="N24" s="95" t="str">
        <f t="shared" si="1"/>
        <v>-</v>
      </c>
      <c r="O24" s="228" t="s">
        <v>326</v>
      </c>
      <c r="P24" s="103"/>
    </row>
    <row r="25" spans="1:16" s="3" customFormat="1" ht="15.75" customHeight="1" x14ac:dyDescent="0.2">
      <c r="A25" s="111">
        <f t="shared" si="2"/>
        <v>9</v>
      </c>
      <c r="B25" s="224" t="s">
        <v>467</v>
      </c>
      <c r="C25" s="225"/>
      <c r="D25" s="226">
        <v>2003</v>
      </c>
      <c r="E25" s="226" t="s">
        <v>5</v>
      </c>
      <c r="F25" s="226" t="s">
        <v>136</v>
      </c>
      <c r="G25" s="234"/>
      <c r="H25" s="258">
        <v>103</v>
      </c>
      <c r="I25" s="78">
        <v>17</v>
      </c>
      <c r="J25" s="93"/>
      <c r="K25" s="93"/>
      <c r="L25" s="94"/>
      <c r="M25" s="11">
        <f t="shared" si="0"/>
        <v>10</v>
      </c>
      <c r="N25" s="95" t="str">
        <f t="shared" si="1"/>
        <v>-</v>
      </c>
      <c r="O25" s="228" t="s">
        <v>481</v>
      </c>
      <c r="P25" s="103"/>
    </row>
    <row r="27" spans="1:16" x14ac:dyDescent="0.2">
      <c r="A27" s="400" t="s">
        <v>580</v>
      </c>
      <c r="B27" s="400"/>
      <c r="C27" s="400"/>
      <c r="D27" s="400"/>
      <c r="E27" s="400"/>
      <c r="F27" s="400"/>
      <c r="G27" s="400"/>
      <c r="H27" s="400"/>
      <c r="I27" s="400"/>
      <c r="J27" s="400"/>
      <c r="K27" s="400"/>
      <c r="L27" s="400"/>
      <c r="M27" s="400"/>
      <c r="N27" s="400"/>
      <c r="O27" s="400"/>
      <c r="P27" s="400"/>
    </row>
    <row r="29" spans="1:16" x14ac:dyDescent="0.2">
      <c r="A29" s="107" t="s">
        <v>16</v>
      </c>
      <c r="B29" s="108"/>
      <c r="C29" s="108"/>
      <c r="D29" s="108" t="s">
        <v>125</v>
      </c>
      <c r="E29" s="108"/>
      <c r="F29" s="108"/>
      <c r="G29" s="107" t="s">
        <v>90</v>
      </c>
      <c r="H29" s="108" t="s">
        <v>570</v>
      </c>
      <c r="I29" s="108"/>
      <c r="J29" s="108"/>
      <c r="K29" s="108"/>
      <c r="L29" s="108"/>
      <c r="M29" s="108"/>
      <c r="N29" s="108"/>
      <c r="O29" s="108"/>
    </row>
    <row r="30" spans="1:16" ht="4.5" customHeight="1" x14ac:dyDescent="0.2">
      <c r="A30" s="107"/>
      <c r="B30" s="108"/>
      <c r="C30" s="108"/>
      <c r="D30" s="108"/>
      <c r="E30" s="108"/>
      <c r="F30" s="108"/>
      <c r="G30" s="107"/>
      <c r="H30" s="108"/>
      <c r="I30" s="108"/>
      <c r="J30" s="108"/>
      <c r="K30" s="108"/>
      <c r="L30" s="108"/>
      <c r="M30" s="108"/>
      <c r="N30" s="108"/>
      <c r="O30" s="108"/>
    </row>
    <row r="31" spans="1:16" x14ac:dyDescent="0.2">
      <c r="A31" s="107" t="s">
        <v>17</v>
      </c>
      <c r="B31" s="108"/>
      <c r="C31" s="108"/>
      <c r="D31" s="108" t="s">
        <v>107</v>
      </c>
      <c r="E31" s="108"/>
      <c r="F31" s="108"/>
      <c r="G31" s="107" t="s">
        <v>91</v>
      </c>
      <c r="H31" s="108" t="s">
        <v>571</v>
      </c>
      <c r="I31" s="108"/>
      <c r="J31" s="108"/>
      <c r="K31" s="108"/>
      <c r="L31" s="108"/>
      <c r="M31" s="108"/>
      <c r="N31" s="108"/>
      <c r="O31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5">
    <sortCondition descending="1" ref="I17:I25"/>
  </sortState>
  <mergeCells count="32">
    <mergeCell ref="N15:N16"/>
    <mergeCell ref="O15:P16"/>
    <mergeCell ref="G15:G16"/>
    <mergeCell ref="H15:H16"/>
    <mergeCell ref="I15:I16"/>
    <mergeCell ref="J15:K15"/>
    <mergeCell ref="L15:L16"/>
    <mergeCell ref="M15:M16"/>
    <mergeCell ref="D15:D16"/>
    <mergeCell ref="E15:E16"/>
    <mergeCell ref="F15:F16"/>
    <mergeCell ref="A9:C10"/>
    <mergeCell ref="D9:M9"/>
    <mergeCell ref="D10:M10"/>
    <mergeCell ref="A12:C12"/>
    <mergeCell ref="A13:C13"/>
    <mergeCell ref="A27:P27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6"/>
  <sheetViews>
    <sheetView view="pageBreakPreview" zoomScaleNormal="70" zoomScaleSheetLayoutView="100" workbookViewId="0">
      <selection activeCell="D12" sqref="D1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129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60</v>
      </c>
      <c r="B9" s="392"/>
      <c r="C9" s="392"/>
      <c r="D9" s="397" t="s">
        <v>126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" customHeight="1" x14ac:dyDescent="0.2">
      <c r="A10" s="392"/>
      <c r="B10" s="392"/>
      <c r="C10" s="392"/>
      <c r="D10" s="378" t="s">
        <v>256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2">
        <v>50</v>
      </c>
      <c r="O10" s="232">
        <v>40</v>
      </c>
      <c r="P10" s="232">
        <v>30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401" t="s">
        <v>6</v>
      </c>
      <c r="B15" s="401" t="s">
        <v>59</v>
      </c>
      <c r="C15" s="401"/>
      <c r="D15" s="402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9" t="s">
        <v>19</v>
      </c>
      <c r="K15" s="409"/>
      <c r="L15" s="404" t="s">
        <v>22</v>
      </c>
      <c r="M15" s="404" t="s">
        <v>13</v>
      </c>
      <c r="N15" s="404" t="s">
        <v>14</v>
      </c>
      <c r="O15" s="404" t="s">
        <v>15</v>
      </c>
      <c r="P15" s="407"/>
    </row>
    <row r="16" spans="1:16" x14ac:dyDescent="0.2">
      <c r="A16" s="401"/>
      <c r="B16" s="401"/>
      <c r="C16" s="401"/>
      <c r="D16" s="403"/>
      <c r="E16" s="405"/>
      <c r="F16" s="406"/>
      <c r="G16" s="405"/>
      <c r="H16" s="405"/>
      <c r="I16" s="405"/>
      <c r="J16" s="109" t="s">
        <v>21</v>
      </c>
      <c r="K16" s="109" t="s">
        <v>23</v>
      </c>
      <c r="L16" s="405"/>
      <c r="M16" s="405"/>
      <c r="N16" s="405"/>
      <c r="O16" s="405"/>
      <c r="P16" s="408"/>
    </row>
    <row r="17" spans="1:16" ht="15" x14ac:dyDescent="0.2">
      <c r="A17" s="110">
        <v>1</v>
      </c>
      <c r="B17" s="224" t="s">
        <v>372</v>
      </c>
      <c r="C17" s="225"/>
      <c r="D17" s="226">
        <v>2005</v>
      </c>
      <c r="E17" s="226" t="s">
        <v>5</v>
      </c>
      <c r="F17" s="226" t="s">
        <v>373</v>
      </c>
      <c r="G17" s="234"/>
      <c r="H17" s="258">
        <v>56.15</v>
      </c>
      <c r="I17" s="11">
        <v>47</v>
      </c>
      <c r="J17" s="93"/>
      <c r="K17" s="93"/>
      <c r="L17" s="94"/>
      <c r="M17" s="11">
        <f>IF(A17=1,20,IF(A17=2,18,IF(A17=3,16,IF(A17&gt;19,0,19-A17))))</f>
        <v>20</v>
      </c>
      <c r="N17" s="9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</v>
      </c>
      <c r="O17" s="228" t="s">
        <v>375</v>
      </c>
      <c r="P17" s="103"/>
    </row>
    <row r="18" spans="1:16" s="3" customFormat="1" ht="15" x14ac:dyDescent="0.2">
      <c r="A18" s="111">
        <f t="shared" ref="A18:A22" si="0">A17+1</f>
        <v>2</v>
      </c>
      <c r="B18" s="224" t="s">
        <v>446</v>
      </c>
      <c r="C18" s="225"/>
      <c r="D18" s="226">
        <v>2001</v>
      </c>
      <c r="E18" s="226" t="s">
        <v>5</v>
      </c>
      <c r="F18" s="226" t="s">
        <v>105</v>
      </c>
      <c r="G18" s="234"/>
      <c r="H18" s="258">
        <v>57.15</v>
      </c>
      <c r="I18" s="11">
        <v>40</v>
      </c>
      <c r="J18" s="99"/>
      <c r="K18" s="96"/>
      <c r="L18" s="97"/>
      <c r="M18" s="11">
        <f>IF(A18=1,20,IF(A18=2,18,IF(A18=3,16,IF(A18&gt;19,0,19-A18))))</f>
        <v>18</v>
      </c>
      <c r="N18" s="9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+МС</v>
      </c>
      <c r="O18" s="228" t="s">
        <v>450</v>
      </c>
      <c r="P18" s="103"/>
    </row>
    <row r="19" spans="1:16" s="3" customFormat="1" ht="15" x14ac:dyDescent="0.2">
      <c r="A19" s="111">
        <f t="shared" si="0"/>
        <v>3</v>
      </c>
      <c r="B19" s="224" t="s">
        <v>427</v>
      </c>
      <c r="C19" s="225"/>
      <c r="D19" s="226">
        <v>2004</v>
      </c>
      <c r="E19" s="226">
        <v>1</v>
      </c>
      <c r="F19" s="226" t="s">
        <v>428</v>
      </c>
      <c r="G19" s="234" t="s">
        <v>430</v>
      </c>
      <c r="H19" s="258">
        <v>57.5</v>
      </c>
      <c r="I19" s="11">
        <v>28</v>
      </c>
      <c r="J19" s="98"/>
      <c r="K19" s="96"/>
      <c r="L19" s="97"/>
      <c r="M19" s="11">
        <f>IF(A19=1,20,IF(A19=2,18,IF(A19=3,16,IF(A19&gt;19,0,19-A19))))</f>
        <v>16</v>
      </c>
      <c r="N19" s="9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228" t="s">
        <v>429</v>
      </c>
      <c r="P19" s="103"/>
    </row>
    <row r="20" spans="1:16" s="3" customFormat="1" ht="15" x14ac:dyDescent="0.2">
      <c r="A20" s="111">
        <f t="shared" si="0"/>
        <v>4</v>
      </c>
      <c r="B20" s="224" t="s">
        <v>519</v>
      </c>
      <c r="C20" s="225"/>
      <c r="D20" s="226">
        <v>2005</v>
      </c>
      <c r="E20" s="226" t="s">
        <v>5</v>
      </c>
      <c r="F20" s="226" t="s">
        <v>175</v>
      </c>
      <c r="G20" s="235"/>
      <c r="H20" s="258">
        <v>57.35</v>
      </c>
      <c r="I20" s="11">
        <v>11</v>
      </c>
      <c r="J20" s="98"/>
      <c r="K20" s="96"/>
      <c r="L20" s="97"/>
      <c r="M20" s="11">
        <f>IF(A20=1,20,IF(A20=2,18,IF(A20=3,16,IF(A20&gt;19,0,19-A20))))</f>
        <v>15</v>
      </c>
      <c r="N20" s="95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228" t="s">
        <v>525</v>
      </c>
      <c r="P20" s="103"/>
    </row>
    <row r="21" spans="1:16" s="3" customFormat="1" ht="15" x14ac:dyDescent="0.2">
      <c r="A21" s="111">
        <f t="shared" si="0"/>
        <v>5</v>
      </c>
      <c r="B21" s="224" t="s">
        <v>419</v>
      </c>
      <c r="C21" s="225"/>
      <c r="D21" s="226">
        <v>2002</v>
      </c>
      <c r="E21" s="226" t="s">
        <v>5</v>
      </c>
      <c r="F21" s="226" t="s">
        <v>423</v>
      </c>
      <c r="G21" s="234" t="s">
        <v>422</v>
      </c>
      <c r="H21" s="258">
        <v>53.3</v>
      </c>
      <c r="I21" s="11">
        <v>4</v>
      </c>
      <c r="J21" s="98"/>
      <c r="K21" s="96"/>
      <c r="L21" s="97"/>
      <c r="M21" s="11">
        <f>IF(A21=1,20,IF(A21=2,18,IF(A21=3,16,IF(A21&gt;19,0,19-A21))))</f>
        <v>14</v>
      </c>
      <c r="N21" s="95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228" t="s">
        <v>424</v>
      </c>
      <c r="P21" s="103"/>
    </row>
    <row r="22" spans="1:16" s="3" customFormat="1" ht="15" x14ac:dyDescent="0.2">
      <c r="A22" s="111">
        <f t="shared" si="0"/>
        <v>6</v>
      </c>
      <c r="B22" s="224" t="s">
        <v>281</v>
      </c>
      <c r="C22" s="225"/>
      <c r="D22" s="226">
        <v>2005</v>
      </c>
      <c r="E22" s="226">
        <v>1</v>
      </c>
      <c r="F22" s="226" t="s">
        <v>139</v>
      </c>
      <c r="G22" s="234"/>
      <c r="H22" s="258">
        <v>54</v>
      </c>
      <c r="I22" s="70">
        <v>4</v>
      </c>
      <c r="J22" s="98"/>
      <c r="K22" s="96"/>
      <c r="L22" s="97"/>
      <c r="M22" s="11">
        <f t="shared" ref="M22" si="1">IF(A22=1,20,IF(A22=2,18,IF(A22=3,16,IF(A22&gt;19,0,19-A22))))</f>
        <v>13</v>
      </c>
      <c r="N22" s="95" t="str">
        <f t="shared" ref="N22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228" t="s">
        <v>286</v>
      </c>
      <c r="P22" s="103"/>
    </row>
    <row r="23" spans="1:16" x14ac:dyDescent="0.2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</row>
    <row r="24" spans="1:16" x14ac:dyDescent="0.2">
      <c r="A24" s="107" t="s">
        <v>16</v>
      </c>
      <c r="B24" s="108"/>
      <c r="C24" s="108"/>
      <c r="D24" s="108" t="s">
        <v>125</v>
      </c>
      <c r="E24" s="108"/>
      <c r="F24" s="108"/>
      <c r="G24" s="107" t="s">
        <v>90</v>
      </c>
      <c r="H24" s="108" t="s">
        <v>570</v>
      </c>
      <c r="I24" s="108"/>
      <c r="J24" s="108"/>
      <c r="K24" s="108"/>
      <c r="L24" s="108"/>
      <c r="M24" s="108"/>
      <c r="N24" s="108"/>
      <c r="O24" s="108"/>
    </row>
    <row r="25" spans="1:16" ht="4.5" customHeight="1" x14ac:dyDescent="0.2">
      <c r="A25" s="107"/>
      <c r="B25" s="108"/>
      <c r="C25" s="108"/>
      <c r="D25" s="108"/>
      <c r="E25" s="108"/>
      <c r="F25" s="108"/>
      <c r="G25" s="107"/>
      <c r="H25" s="108"/>
      <c r="I25" s="108"/>
      <c r="J25" s="108"/>
      <c r="K25" s="108"/>
      <c r="L25" s="108"/>
      <c r="M25" s="108"/>
      <c r="N25" s="108"/>
      <c r="O25" s="108"/>
    </row>
    <row r="26" spans="1:16" x14ac:dyDescent="0.2">
      <c r="A26" s="107" t="s">
        <v>17</v>
      </c>
      <c r="B26" s="108"/>
      <c r="C26" s="108"/>
      <c r="D26" s="108" t="s">
        <v>107</v>
      </c>
      <c r="E26" s="108"/>
      <c r="F26" s="108"/>
      <c r="G26" s="107" t="s">
        <v>91</v>
      </c>
      <c r="H26" s="108" t="s">
        <v>571</v>
      </c>
      <c r="I26" s="108"/>
      <c r="J26" s="108"/>
      <c r="K26" s="108"/>
      <c r="L26" s="108"/>
      <c r="M26" s="108"/>
      <c r="N26" s="108"/>
      <c r="O26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1">
    <sortCondition descending="1" ref="I17:I21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8"/>
  <sheetViews>
    <sheetView view="pageBreakPreview" zoomScaleNormal="70" zoomScaleSheetLayoutView="100" workbookViewId="0">
      <selection activeCell="A24" sqref="A24:XFD24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129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62</v>
      </c>
      <c r="B9" s="392"/>
      <c r="C9" s="392"/>
      <c r="D9" s="397" t="s">
        <v>126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" customHeight="1" x14ac:dyDescent="0.2">
      <c r="A10" s="392"/>
      <c r="B10" s="392"/>
      <c r="C10" s="392"/>
      <c r="D10" s="378" t="s">
        <v>62</v>
      </c>
      <c r="E10" s="378"/>
      <c r="F10" s="378"/>
      <c r="G10" s="378"/>
      <c r="H10" s="378"/>
      <c r="I10" s="378"/>
      <c r="J10" s="378"/>
      <c r="K10" s="378"/>
      <c r="L10" s="378"/>
      <c r="M10" s="378"/>
      <c r="N10" s="59">
        <v>59</v>
      </c>
      <c r="O10" s="59">
        <v>44</v>
      </c>
      <c r="P10" s="59">
        <v>35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401" t="s">
        <v>6</v>
      </c>
      <c r="B15" s="401" t="s">
        <v>59</v>
      </c>
      <c r="C15" s="401"/>
      <c r="D15" s="402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9" t="s">
        <v>19</v>
      </c>
      <c r="K15" s="409"/>
      <c r="L15" s="404" t="s">
        <v>22</v>
      </c>
      <c r="M15" s="404" t="s">
        <v>13</v>
      </c>
      <c r="N15" s="404" t="s">
        <v>14</v>
      </c>
      <c r="O15" s="404" t="s">
        <v>15</v>
      </c>
      <c r="P15" s="407"/>
    </row>
    <row r="16" spans="1:16" x14ac:dyDescent="0.2">
      <c r="A16" s="401"/>
      <c r="B16" s="401"/>
      <c r="C16" s="401"/>
      <c r="D16" s="403"/>
      <c r="E16" s="405"/>
      <c r="F16" s="406"/>
      <c r="G16" s="405"/>
      <c r="H16" s="405"/>
      <c r="I16" s="405"/>
      <c r="J16" s="109" t="s">
        <v>21</v>
      </c>
      <c r="K16" s="109" t="s">
        <v>23</v>
      </c>
      <c r="L16" s="405"/>
      <c r="M16" s="405"/>
      <c r="N16" s="405"/>
      <c r="O16" s="405"/>
      <c r="P16" s="408"/>
    </row>
    <row r="17" spans="1:16" ht="15" x14ac:dyDescent="0.2">
      <c r="A17" s="110">
        <v>1</v>
      </c>
      <c r="B17" s="224" t="s">
        <v>385</v>
      </c>
      <c r="C17" s="225"/>
      <c r="D17" s="226">
        <v>2004</v>
      </c>
      <c r="E17" s="226" t="s">
        <v>3</v>
      </c>
      <c r="F17" s="226" t="s">
        <v>135</v>
      </c>
      <c r="G17" s="234" t="s">
        <v>387</v>
      </c>
      <c r="H17" s="258">
        <v>58.3</v>
      </c>
      <c r="I17" s="282">
        <v>63</v>
      </c>
      <c r="J17" s="115"/>
      <c r="K17" s="93"/>
      <c r="L17" s="94"/>
      <c r="M17" s="11">
        <f>IF(A17=1,20,IF(A17=2,18,IF(A17=3,16,IF(A17&gt;19,0,19-A17))))</f>
        <v>20</v>
      </c>
      <c r="N17" s="95" t="str">
        <f t="shared" ref="N17:N22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228" t="s">
        <v>388</v>
      </c>
      <c r="P17" s="103"/>
    </row>
    <row r="18" spans="1:16" s="3" customFormat="1" ht="15" x14ac:dyDescent="0.2">
      <c r="A18" s="111">
        <f t="shared" ref="A18:A20" si="1">A17+1</f>
        <v>2</v>
      </c>
      <c r="B18" s="224" t="s">
        <v>338</v>
      </c>
      <c r="C18" s="225"/>
      <c r="D18" s="226">
        <v>2004</v>
      </c>
      <c r="E18" s="226" t="s">
        <v>5</v>
      </c>
      <c r="F18" s="226" t="s">
        <v>106</v>
      </c>
      <c r="G18" s="234" t="s">
        <v>340</v>
      </c>
      <c r="H18" s="258">
        <v>62.2</v>
      </c>
      <c r="I18" s="11">
        <v>37</v>
      </c>
      <c r="J18" s="100"/>
      <c r="K18" s="96"/>
      <c r="L18" s="97"/>
      <c r="M18" s="11">
        <f>IF(A18=1,20,IF(A18=2,18,IF(A18=3,16,IF(A18&gt;19,0,19-A18))))</f>
        <v>18</v>
      </c>
      <c r="N18" s="95" t="str">
        <f t="shared" si="0"/>
        <v>КМС</v>
      </c>
      <c r="O18" s="228" t="s">
        <v>342</v>
      </c>
      <c r="P18" s="103"/>
    </row>
    <row r="19" spans="1:16" s="3" customFormat="1" ht="15" x14ac:dyDescent="0.2">
      <c r="A19" s="111">
        <f t="shared" si="1"/>
        <v>3</v>
      </c>
      <c r="B19" s="224" t="s">
        <v>420</v>
      </c>
      <c r="C19" s="225"/>
      <c r="D19" s="226">
        <v>2004</v>
      </c>
      <c r="E19" s="226" t="s">
        <v>5</v>
      </c>
      <c r="F19" s="226" t="s">
        <v>423</v>
      </c>
      <c r="G19" s="234" t="s">
        <v>422</v>
      </c>
      <c r="H19" s="258">
        <v>62.75</v>
      </c>
      <c r="I19" s="11">
        <v>32</v>
      </c>
      <c r="J19" s="100"/>
      <c r="K19" s="96"/>
      <c r="L19" s="97"/>
      <c r="M19" s="11">
        <f>IF(A19=1,20,IF(A19=2,18,IF(A19=3,16,IF(A19&gt;19,0,19-A19))))</f>
        <v>16</v>
      </c>
      <c r="N19" s="95" t="str">
        <f t="shared" si="0"/>
        <v>-</v>
      </c>
      <c r="O19" s="228" t="s">
        <v>425</v>
      </c>
      <c r="P19" s="103"/>
    </row>
    <row r="20" spans="1:16" s="3" customFormat="1" ht="15" x14ac:dyDescent="0.2">
      <c r="A20" s="111">
        <f t="shared" si="1"/>
        <v>4</v>
      </c>
      <c r="B20" s="224" t="s">
        <v>308</v>
      </c>
      <c r="C20" s="225"/>
      <c r="D20" s="226">
        <v>2001</v>
      </c>
      <c r="E20" s="226" t="s">
        <v>5</v>
      </c>
      <c r="F20" s="226" t="s">
        <v>162</v>
      </c>
      <c r="G20" s="234" t="s">
        <v>316</v>
      </c>
      <c r="H20" s="258">
        <v>62.65</v>
      </c>
      <c r="I20" s="11">
        <v>11</v>
      </c>
      <c r="J20" s="98"/>
      <c r="K20" s="96"/>
      <c r="L20" s="97"/>
      <c r="M20" s="11">
        <f>IF(A20=1,20,IF(A20=2,18,IF(A20=3,16,IF(A20&gt;19,0,19-A20))))</f>
        <v>15</v>
      </c>
      <c r="N20" s="95" t="str">
        <f t="shared" si="0"/>
        <v>-</v>
      </c>
      <c r="O20" s="228" t="s">
        <v>317</v>
      </c>
      <c r="P20" s="103"/>
    </row>
    <row r="21" spans="1:16" s="3" customFormat="1" ht="15" x14ac:dyDescent="0.2">
      <c r="A21" s="111"/>
      <c r="B21" s="224" t="s">
        <v>215</v>
      </c>
      <c r="C21" s="225"/>
      <c r="D21" s="226">
        <v>2004</v>
      </c>
      <c r="E21" s="226" t="s">
        <v>5</v>
      </c>
      <c r="F21" s="226" t="s">
        <v>138</v>
      </c>
      <c r="G21" s="234" t="s">
        <v>223</v>
      </c>
      <c r="H21" s="258">
        <v>62.55</v>
      </c>
      <c r="I21" s="70">
        <v>0</v>
      </c>
      <c r="J21" s="98"/>
      <c r="K21" s="96"/>
      <c r="L21" s="97"/>
      <c r="M21" s="11"/>
      <c r="N21" s="95" t="str">
        <f t="shared" si="0"/>
        <v>-</v>
      </c>
      <c r="O21" s="228" t="s">
        <v>226</v>
      </c>
      <c r="P21" s="229"/>
    </row>
    <row r="22" spans="1:16" s="3" customFormat="1" ht="15" x14ac:dyDescent="0.2">
      <c r="A22" s="111"/>
      <c r="B22" s="224" t="s">
        <v>278</v>
      </c>
      <c r="C22" s="225"/>
      <c r="D22" s="226">
        <v>2004</v>
      </c>
      <c r="E22" s="226">
        <v>1</v>
      </c>
      <c r="F22" s="226" t="s">
        <v>139</v>
      </c>
      <c r="G22" s="234"/>
      <c r="H22" s="258">
        <v>62</v>
      </c>
      <c r="I22" s="11">
        <v>0</v>
      </c>
      <c r="J22" s="98"/>
      <c r="K22" s="96"/>
      <c r="L22" s="97"/>
      <c r="M22" s="11"/>
      <c r="N22" s="95" t="str">
        <f t="shared" si="0"/>
        <v>-</v>
      </c>
      <c r="O22" s="228" t="s">
        <v>282</v>
      </c>
      <c r="P22" s="103"/>
    </row>
    <row r="23" spans="1:16" x14ac:dyDescent="0.2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</row>
    <row r="24" spans="1:16" x14ac:dyDescent="0.2">
      <c r="A24" s="400" t="s">
        <v>581</v>
      </c>
      <c r="B24" s="400"/>
      <c r="C24" s="400"/>
      <c r="D24" s="400"/>
      <c r="E24" s="400"/>
      <c r="F24" s="400"/>
      <c r="G24" s="400"/>
      <c r="H24" s="400"/>
      <c r="I24" s="400"/>
      <c r="J24" s="400"/>
      <c r="K24" s="400"/>
      <c r="L24" s="400"/>
      <c r="M24" s="400"/>
      <c r="N24" s="400"/>
      <c r="O24" s="400"/>
      <c r="P24" s="400"/>
    </row>
    <row r="25" spans="1:16" x14ac:dyDescent="0.2">
      <c r="A25" s="108"/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</row>
    <row r="26" spans="1:16" x14ac:dyDescent="0.2">
      <c r="A26" s="107" t="s">
        <v>16</v>
      </c>
      <c r="B26" s="108"/>
      <c r="C26" s="108"/>
      <c r="D26" s="108" t="s">
        <v>125</v>
      </c>
      <c r="E26" s="108"/>
      <c r="F26" s="108"/>
      <c r="G26" s="107" t="s">
        <v>90</v>
      </c>
      <c r="H26" s="108" t="s">
        <v>570</v>
      </c>
      <c r="I26" s="108"/>
      <c r="J26" s="108"/>
      <c r="K26" s="108"/>
      <c r="L26" s="108"/>
      <c r="M26" s="108"/>
      <c r="N26" s="108"/>
      <c r="O26" s="108"/>
    </row>
    <row r="27" spans="1:16" ht="4.5" customHeight="1" x14ac:dyDescent="0.2">
      <c r="A27" s="107"/>
      <c r="B27" s="108"/>
      <c r="C27" s="108"/>
      <c r="D27" s="108"/>
      <c r="E27" s="108"/>
      <c r="F27" s="108"/>
      <c r="G27" s="107"/>
      <c r="H27" s="108"/>
      <c r="I27" s="108"/>
      <c r="J27" s="108"/>
      <c r="K27" s="108"/>
      <c r="L27" s="108"/>
      <c r="M27" s="108"/>
      <c r="N27" s="108"/>
      <c r="O27" s="108"/>
    </row>
    <row r="28" spans="1:16" x14ac:dyDescent="0.2">
      <c r="A28" s="107" t="s">
        <v>17</v>
      </c>
      <c r="B28" s="108"/>
      <c r="C28" s="108"/>
      <c r="D28" s="108" t="s">
        <v>107</v>
      </c>
      <c r="E28" s="108"/>
      <c r="F28" s="108"/>
      <c r="G28" s="107" t="s">
        <v>91</v>
      </c>
      <c r="H28" s="108" t="s">
        <v>571</v>
      </c>
      <c r="I28" s="108"/>
      <c r="J28" s="108"/>
      <c r="K28" s="108"/>
      <c r="L28" s="108"/>
      <c r="M28" s="108"/>
      <c r="N28" s="108"/>
      <c r="O28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2">
    <sortCondition descending="1" ref="I17:I22"/>
  </sortState>
  <mergeCells count="32">
    <mergeCell ref="N15:N16"/>
    <mergeCell ref="O15:P16"/>
    <mergeCell ref="G15:G16"/>
    <mergeCell ref="H15:H16"/>
    <mergeCell ref="I15:I16"/>
    <mergeCell ref="J15:K15"/>
    <mergeCell ref="L15:L16"/>
    <mergeCell ref="M15:M16"/>
    <mergeCell ref="D15:D16"/>
    <mergeCell ref="E15:E16"/>
    <mergeCell ref="F15:F16"/>
    <mergeCell ref="A9:C10"/>
    <mergeCell ref="D9:M9"/>
    <mergeCell ref="D10:M10"/>
    <mergeCell ref="A12:C12"/>
    <mergeCell ref="A13:C13"/>
    <mergeCell ref="A24:P24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7"/>
  <sheetViews>
    <sheetView view="pageBreakPreview" zoomScaleNormal="70" zoomScaleSheetLayoutView="100" workbookViewId="0">
      <selection activeCell="D12" sqref="D1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5" width="16.5703125" customWidth="1"/>
    <col min="16" max="16" width="22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129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56</v>
      </c>
      <c r="B9" s="392"/>
      <c r="C9" s="392"/>
      <c r="D9" s="397" t="s">
        <v>126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" customHeight="1" x14ac:dyDescent="0.2">
      <c r="A10" s="392"/>
      <c r="B10" s="392"/>
      <c r="C10" s="392"/>
      <c r="D10" s="378" t="s">
        <v>250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2">
        <v>62</v>
      </c>
      <c r="O10" s="232">
        <v>52</v>
      </c>
      <c r="P10" s="232">
        <v>40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401" t="s">
        <v>6</v>
      </c>
      <c r="B15" s="401" t="s">
        <v>59</v>
      </c>
      <c r="C15" s="401"/>
      <c r="D15" s="402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9" t="s">
        <v>19</v>
      </c>
      <c r="K15" s="409"/>
      <c r="L15" s="404" t="s">
        <v>22</v>
      </c>
      <c r="M15" s="404" t="s">
        <v>13</v>
      </c>
      <c r="N15" s="404" t="s">
        <v>14</v>
      </c>
      <c r="O15" s="404" t="s">
        <v>15</v>
      </c>
      <c r="P15" s="407"/>
    </row>
    <row r="16" spans="1:16" x14ac:dyDescent="0.2">
      <c r="A16" s="401"/>
      <c r="B16" s="401"/>
      <c r="C16" s="401"/>
      <c r="D16" s="403"/>
      <c r="E16" s="405"/>
      <c r="F16" s="406"/>
      <c r="G16" s="405"/>
      <c r="H16" s="405"/>
      <c r="I16" s="405"/>
      <c r="J16" s="109" t="s">
        <v>21</v>
      </c>
      <c r="K16" s="109" t="s">
        <v>23</v>
      </c>
      <c r="L16" s="405"/>
      <c r="M16" s="405"/>
      <c r="N16" s="405"/>
      <c r="O16" s="405"/>
      <c r="P16" s="408"/>
    </row>
    <row r="17" spans="1:16" ht="15" x14ac:dyDescent="0.2">
      <c r="A17" s="110">
        <v>1</v>
      </c>
      <c r="B17" s="224" t="s">
        <v>506</v>
      </c>
      <c r="C17" s="225"/>
      <c r="D17" s="226">
        <v>2004</v>
      </c>
      <c r="E17" s="226" t="s">
        <v>4</v>
      </c>
      <c r="F17" s="226" t="s">
        <v>134</v>
      </c>
      <c r="G17" s="235" t="s">
        <v>507</v>
      </c>
      <c r="H17" s="258">
        <v>65.95</v>
      </c>
      <c r="I17" s="282">
        <v>57</v>
      </c>
      <c r="J17" s="115"/>
      <c r="K17" s="93"/>
      <c r="L17" s="94"/>
      <c r="M17" s="11">
        <f>IF(A17=1,20,IF(A17=2,18,IF(A17=3,16,IF(A17&gt;19,0,19-A17))))</f>
        <v>20</v>
      </c>
      <c r="N17" s="9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28" t="s">
        <v>509</v>
      </c>
      <c r="P17" s="103"/>
    </row>
    <row r="18" spans="1:16" s="3" customFormat="1" ht="15" x14ac:dyDescent="0.2">
      <c r="A18" s="111">
        <f t="shared" ref="A18:A21" si="0">A17+1</f>
        <v>2</v>
      </c>
      <c r="B18" s="224" t="s">
        <v>357</v>
      </c>
      <c r="C18" s="225"/>
      <c r="D18" s="226">
        <v>2002</v>
      </c>
      <c r="E18" s="226" t="s">
        <v>3</v>
      </c>
      <c r="F18" s="226" t="s">
        <v>156</v>
      </c>
      <c r="G18" s="234" t="s">
        <v>363</v>
      </c>
      <c r="H18" s="258">
        <v>67.650000000000006</v>
      </c>
      <c r="I18" s="70">
        <v>44</v>
      </c>
      <c r="J18" s="98"/>
      <c r="K18" s="96"/>
      <c r="L18" s="97"/>
      <c r="M18" s="11">
        <f>IF(A18=1,20,IF(A18=2,18,IF(A18=3,16,IF(A18&gt;19,0,19-A18))))</f>
        <v>18</v>
      </c>
      <c r="N18" s="9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228" t="s">
        <v>553</v>
      </c>
      <c r="P18" s="103"/>
    </row>
    <row r="19" spans="1:16" s="3" customFormat="1" ht="15" x14ac:dyDescent="0.2">
      <c r="A19" s="111">
        <f t="shared" si="0"/>
        <v>3</v>
      </c>
      <c r="B19" s="224" t="s">
        <v>489</v>
      </c>
      <c r="C19" s="225"/>
      <c r="D19" s="226">
        <v>2003</v>
      </c>
      <c r="E19" s="226" t="s">
        <v>5</v>
      </c>
      <c r="F19" s="226" t="s">
        <v>136</v>
      </c>
      <c r="G19" s="226"/>
      <c r="H19" s="258">
        <v>68</v>
      </c>
      <c r="I19" s="11">
        <v>30</v>
      </c>
      <c r="J19" s="98"/>
      <c r="K19" s="96"/>
      <c r="L19" s="97"/>
      <c r="M19" s="11">
        <f>IF(A19=1,20,IF(A19=2,18,IF(A19=3,16,IF(A19&gt;19,0,19-A19))))</f>
        <v>16</v>
      </c>
      <c r="N19" s="9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228" t="s">
        <v>492</v>
      </c>
      <c r="P19" s="103"/>
    </row>
    <row r="20" spans="1:16" s="3" customFormat="1" ht="15" x14ac:dyDescent="0.2">
      <c r="A20" s="111">
        <f t="shared" si="0"/>
        <v>4</v>
      </c>
      <c r="B20" s="224"/>
      <c r="C20" s="225"/>
      <c r="D20" s="226"/>
      <c r="E20" s="226"/>
      <c r="F20" s="226"/>
      <c r="G20" s="226"/>
      <c r="H20" s="227"/>
      <c r="I20" s="11"/>
      <c r="J20" s="98"/>
      <c r="K20" s="96"/>
      <c r="L20" s="97"/>
      <c r="M20" s="11"/>
      <c r="N20" s="95"/>
      <c r="O20" s="228"/>
      <c r="P20" s="103"/>
    </row>
    <row r="21" spans="1:16" s="3" customFormat="1" ht="15" x14ac:dyDescent="0.2">
      <c r="A21" s="111">
        <f t="shared" si="0"/>
        <v>5</v>
      </c>
      <c r="B21" s="224"/>
      <c r="C21" s="225"/>
      <c r="D21" s="226"/>
      <c r="E21" s="226"/>
      <c r="F21" s="226"/>
      <c r="G21" s="234"/>
      <c r="H21" s="227"/>
      <c r="I21" s="11"/>
      <c r="J21" s="98"/>
      <c r="K21" s="96"/>
      <c r="L21" s="97"/>
      <c r="M21" s="11"/>
      <c r="N21" s="95"/>
      <c r="O21" s="228"/>
      <c r="P21" s="103"/>
    </row>
    <row r="22" spans="1:16" x14ac:dyDescent="0.2">
      <c r="A22" s="108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</row>
    <row r="23" spans="1:16" x14ac:dyDescent="0.2">
      <c r="A23" s="400" t="s">
        <v>582</v>
      </c>
      <c r="B23" s="400"/>
      <c r="C23" s="400"/>
      <c r="D23" s="400"/>
      <c r="E23" s="400"/>
      <c r="F23" s="400"/>
      <c r="G23" s="400"/>
      <c r="H23" s="400"/>
      <c r="I23" s="400"/>
      <c r="J23" s="400"/>
      <c r="K23" s="400"/>
      <c r="L23" s="400"/>
      <c r="M23" s="400"/>
      <c r="N23" s="400"/>
      <c r="O23" s="400"/>
      <c r="P23" s="400"/>
    </row>
    <row r="24" spans="1:16" x14ac:dyDescent="0.2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</row>
    <row r="25" spans="1:16" x14ac:dyDescent="0.2">
      <c r="A25" s="107" t="s">
        <v>16</v>
      </c>
      <c r="B25" s="108"/>
      <c r="C25" s="108"/>
      <c r="D25" s="108" t="s">
        <v>125</v>
      </c>
      <c r="E25" s="108"/>
      <c r="F25" s="108"/>
      <c r="G25" s="107" t="s">
        <v>90</v>
      </c>
      <c r="H25" s="108" t="s">
        <v>570</v>
      </c>
      <c r="I25" s="108"/>
      <c r="J25" s="108"/>
      <c r="K25" s="108"/>
      <c r="L25" s="108"/>
      <c r="M25" s="108"/>
      <c r="N25" s="108"/>
      <c r="O25" s="108"/>
    </row>
    <row r="26" spans="1:16" ht="4.5" customHeight="1" x14ac:dyDescent="0.2">
      <c r="A26" s="107"/>
      <c r="B26" s="108"/>
      <c r="C26" s="108"/>
      <c r="D26" s="108"/>
      <c r="E26" s="108"/>
      <c r="F26" s="108"/>
      <c r="G26" s="107"/>
      <c r="H26" s="108"/>
      <c r="I26" s="108"/>
      <c r="J26" s="108"/>
      <c r="K26" s="108"/>
      <c r="L26" s="108"/>
      <c r="M26" s="108"/>
      <c r="N26" s="108"/>
      <c r="O26" s="108"/>
    </row>
    <row r="27" spans="1:16" x14ac:dyDescent="0.2">
      <c r="A27" s="107" t="s">
        <v>17</v>
      </c>
      <c r="B27" s="108"/>
      <c r="C27" s="108"/>
      <c r="D27" s="108" t="s">
        <v>107</v>
      </c>
      <c r="E27" s="108"/>
      <c r="F27" s="108"/>
      <c r="G27" s="107" t="s">
        <v>91</v>
      </c>
      <c r="H27" s="108" t="s">
        <v>571</v>
      </c>
      <c r="I27" s="108"/>
      <c r="J27" s="108"/>
      <c r="K27" s="108"/>
      <c r="L27" s="108"/>
      <c r="M27" s="108"/>
      <c r="N27" s="108"/>
      <c r="O27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1">
    <sortCondition descending="1" ref="H17:H21"/>
  </sortState>
  <mergeCells count="32">
    <mergeCell ref="N15:N16"/>
    <mergeCell ref="O15:P16"/>
    <mergeCell ref="G15:G16"/>
    <mergeCell ref="H15:H16"/>
    <mergeCell ref="I15:I16"/>
    <mergeCell ref="J15:K15"/>
    <mergeCell ref="L15:L16"/>
    <mergeCell ref="M15:M16"/>
    <mergeCell ref="D15:D16"/>
    <mergeCell ref="E15:E16"/>
    <mergeCell ref="F15:F16"/>
    <mergeCell ref="A9:C10"/>
    <mergeCell ref="D9:M9"/>
    <mergeCell ref="D10:M10"/>
    <mergeCell ref="A12:C12"/>
    <mergeCell ref="A13:C13"/>
    <mergeCell ref="A23:P23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</mergeCells>
  <printOptions horizontalCentered="1"/>
  <pageMargins left="0.59055118110236227" right="0.19685039370078741" top="0.59055118110236227" bottom="0.59055118110236227" header="0" footer="0"/>
  <pageSetup paperSize="9" scale="78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5"/>
  <sheetViews>
    <sheetView view="pageBreakPreview" zoomScaleNormal="70" zoomScaleSheetLayoutView="100" workbookViewId="0">
      <selection activeCell="H25" sqref="H25:M25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129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56</v>
      </c>
      <c r="B9" s="392"/>
      <c r="C9" s="392"/>
      <c r="D9" s="397" t="s">
        <v>126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" customHeight="1" x14ac:dyDescent="0.2">
      <c r="A10" s="392"/>
      <c r="B10" s="392"/>
      <c r="C10" s="392"/>
      <c r="D10" s="378" t="s">
        <v>257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2">
        <v>72</v>
      </c>
      <c r="O10" s="232">
        <v>56</v>
      </c>
      <c r="P10" s="232">
        <v>45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6"/>
      <c r="F12" s="16"/>
      <c r="G12" s="16"/>
      <c r="H12" s="16"/>
      <c r="I12" s="16"/>
      <c r="J12" s="16"/>
      <c r="K12" s="16"/>
      <c r="L12" s="16"/>
      <c r="M12" s="16"/>
      <c r="N12" s="9"/>
      <c r="O12" s="9"/>
      <c r="P12" s="9"/>
    </row>
    <row r="13" spans="1:16" x14ac:dyDescent="0.2">
      <c r="A13" s="386" t="s">
        <v>36</v>
      </c>
      <c r="B13" s="386"/>
      <c r="C13" s="386"/>
      <c r="D13" s="11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9"/>
      <c r="O13" s="9"/>
      <c r="P13" s="9"/>
    </row>
    <row r="15" spans="1:16" ht="11.25" customHeight="1" x14ac:dyDescent="0.2">
      <c r="A15" s="401" t="s">
        <v>6</v>
      </c>
      <c r="B15" s="401" t="s">
        <v>59</v>
      </c>
      <c r="C15" s="401"/>
      <c r="D15" s="402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9" t="s">
        <v>19</v>
      </c>
      <c r="K15" s="409"/>
      <c r="L15" s="404" t="s">
        <v>22</v>
      </c>
      <c r="M15" s="404" t="s">
        <v>13</v>
      </c>
      <c r="N15" s="404" t="s">
        <v>14</v>
      </c>
      <c r="O15" s="404" t="s">
        <v>15</v>
      </c>
      <c r="P15" s="407"/>
    </row>
    <row r="16" spans="1:16" x14ac:dyDescent="0.2">
      <c r="A16" s="401"/>
      <c r="B16" s="401"/>
      <c r="C16" s="401"/>
      <c r="D16" s="403"/>
      <c r="E16" s="405"/>
      <c r="F16" s="406"/>
      <c r="G16" s="405"/>
      <c r="H16" s="405"/>
      <c r="I16" s="405"/>
      <c r="J16" s="109" t="s">
        <v>21</v>
      </c>
      <c r="K16" s="109" t="s">
        <v>23</v>
      </c>
      <c r="L16" s="405"/>
      <c r="M16" s="405"/>
      <c r="N16" s="405"/>
      <c r="O16" s="405"/>
      <c r="P16" s="408"/>
    </row>
    <row r="17" spans="1:16" ht="15" x14ac:dyDescent="0.2">
      <c r="A17" s="110">
        <v>1</v>
      </c>
      <c r="B17" s="224" t="s">
        <v>242</v>
      </c>
      <c r="C17" s="225"/>
      <c r="D17" s="226">
        <v>2004</v>
      </c>
      <c r="E17" s="226" t="s">
        <v>4</v>
      </c>
      <c r="F17" s="226" t="s">
        <v>131</v>
      </c>
      <c r="G17" s="234" t="s">
        <v>244</v>
      </c>
      <c r="H17" s="227">
        <v>86.05</v>
      </c>
      <c r="I17" s="70">
        <v>55</v>
      </c>
      <c r="J17" s="93"/>
      <c r="K17" s="93"/>
      <c r="L17" s="94"/>
      <c r="M17" s="11">
        <f>IF(A17=1,20,IF(A17=2,18,IF(A17=3,16,IF(A17&gt;19,0,19-A17))))</f>
        <v>20</v>
      </c>
      <c r="N17" s="9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228" t="s">
        <v>246</v>
      </c>
      <c r="P17" s="103"/>
    </row>
    <row r="18" spans="1:16" s="3" customFormat="1" ht="15" x14ac:dyDescent="0.2">
      <c r="A18" s="111">
        <f t="shared" ref="A18:A21" si="0">A17+1</f>
        <v>2</v>
      </c>
      <c r="B18" s="224" t="s">
        <v>434</v>
      </c>
      <c r="C18" s="225"/>
      <c r="D18" s="226">
        <v>2004</v>
      </c>
      <c r="E18" s="226" t="s">
        <v>5</v>
      </c>
      <c r="F18" s="226" t="s">
        <v>137</v>
      </c>
      <c r="G18" s="234" t="s">
        <v>435</v>
      </c>
      <c r="H18" s="227">
        <v>90.45</v>
      </c>
      <c r="I18" s="11">
        <v>40</v>
      </c>
      <c r="J18" s="96"/>
      <c r="K18" s="96"/>
      <c r="L18" s="97"/>
      <c r="M18" s="11">
        <f>IF(A18=1,20,IF(A18=2,18,IF(A18=3,16,IF(A18&gt;19,0,19-A18))))</f>
        <v>18</v>
      </c>
      <c r="N18" s="9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228" t="s">
        <v>562</v>
      </c>
      <c r="P18" s="103"/>
    </row>
    <row r="19" spans="1:16" s="3" customFormat="1" ht="15" x14ac:dyDescent="0.2">
      <c r="A19" s="111">
        <f t="shared" si="0"/>
        <v>3</v>
      </c>
      <c r="B19" s="224" t="s">
        <v>530</v>
      </c>
      <c r="C19" s="225"/>
      <c r="D19" s="240">
        <v>2003</v>
      </c>
      <c r="E19" s="240" t="s">
        <v>233</v>
      </c>
      <c r="F19" s="226" t="s">
        <v>533</v>
      </c>
      <c r="G19" s="226" t="s">
        <v>531</v>
      </c>
      <c r="H19" s="227">
        <v>79.95</v>
      </c>
      <c r="I19" s="11">
        <v>35</v>
      </c>
      <c r="J19" s="98"/>
      <c r="K19" s="96"/>
      <c r="L19" s="97"/>
      <c r="M19" s="11">
        <f>IF(A19=1,20,IF(A19=2,18,IF(A19=3,16,IF(A19&gt;19,0,19-A19))))</f>
        <v>16</v>
      </c>
      <c r="N19" s="9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228" t="s">
        <v>532</v>
      </c>
      <c r="P19" s="103"/>
    </row>
    <row r="20" spans="1:16" s="3" customFormat="1" ht="15" x14ac:dyDescent="0.2">
      <c r="A20" s="111">
        <f t="shared" si="0"/>
        <v>4</v>
      </c>
      <c r="B20" s="224" t="s">
        <v>421</v>
      </c>
      <c r="C20" s="225"/>
      <c r="D20" s="226">
        <v>2003</v>
      </c>
      <c r="E20" s="226" t="s">
        <v>5</v>
      </c>
      <c r="F20" s="226" t="s">
        <v>423</v>
      </c>
      <c r="G20" s="234" t="s">
        <v>422</v>
      </c>
      <c r="H20" s="227">
        <v>90.8</v>
      </c>
      <c r="I20" s="11">
        <v>24</v>
      </c>
      <c r="J20" s="98"/>
      <c r="K20" s="96"/>
      <c r="L20" s="97"/>
      <c r="M20" s="11">
        <f>IF(A20=1,20,IF(A20=2,18,IF(A20=3,16,IF(A20&gt;19,0,19-A20))))</f>
        <v>15</v>
      </c>
      <c r="N20" s="95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228" t="s">
        <v>424</v>
      </c>
      <c r="P20" s="103"/>
    </row>
    <row r="21" spans="1:16" s="3" customFormat="1" ht="15" x14ac:dyDescent="0.2">
      <c r="A21" s="111">
        <f t="shared" si="0"/>
        <v>5</v>
      </c>
      <c r="B21" s="224" t="s">
        <v>470</v>
      </c>
      <c r="C21" s="225"/>
      <c r="D21" s="226">
        <v>2005</v>
      </c>
      <c r="E21" s="226" t="s">
        <v>5</v>
      </c>
      <c r="F21" s="226" t="s">
        <v>136</v>
      </c>
      <c r="G21" s="226"/>
      <c r="H21" s="227">
        <v>104.3</v>
      </c>
      <c r="I21" s="11">
        <v>10</v>
      </c>
      <c r="J21" s="100"/>
      <c r="K21" s="96"/>
      <c r="L21" s="97"/>
      <c r="M21" s="11">
        <f>IF(A21=1,20,IF(A21=2,18,IF(A21=3,16,IF(A21&gt;19,0,19-A21))))</f>
        <v>14</v>
      </c>
      <c r="N21" s="95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228" t="s">
        <v>483</v>
      </c>
      <c r="P21" s="103"/>
    </row>
    <row r="22" spans="1:16" x14ac:dyDescent="0.2">
      <c r="A22" s="108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</row>
    <row r="23" spans="1:16" x14ac:dyDescent="0.2">
      <c r="A23" s="107" t="s">
        <v>16</v>
      </c>
      <c r="B23" s="108"/>
      <c r="C23" s="108"/>
      <c r="D23" s="108" t="s">
        <v>125</v>
      </c>
      <c r="E23" s="108"/>
      <c r="F23" s="108"/>
      <c r="G23" s="107" t="s">
        <v>90</v>
      </c>
      <c r="H23" s="108" t="s">
        <v>570</v>
      </c>
      <c r="I23" s="108"/>
      <c r="J23" s="108"/>
      <c r="K23" s="108"/>
      <c r="L23" s="108"/>
      <c r="M23" s="108"/>
      <c r="N23" s="108"/>
      <c r="O23" s="108"/>
    </row>
    <row r="24" spans="1:16" ht="4.5" customHeight="1" x14ac:dyDescent="0.2">
      <c r="A24" s="107"/>
      <c r="B24" s="108"/>
      <c r="C24" s="108"/>
      <c r="D24" s="108"/>
      <c r="E24" s="108"/>
      <c r="F24" s="108"/>
      <c r="G24" s="107"/>
      <c r="H24" s="108"/>
      <c r="I24" s="108"/>
      <c r="J24" s="108"/>
      <c r="K24" s="108"/>
      <c r="L24" s="108"/>
      <c r="M24" s="108"/>
      <c r="N24" s="108"/>
      <c r="O24" s="108"/>
    </row>
    <row r="25" spans="1:16" x14ac:dyDescent="0.2">
      <c r="A25" s="107" t="s">
        <v>17</v>
      </c>
      <c r="B25" s="108"/>
      <c r="C25" s="108"/>
      <c r="D25" s="108" t="s">
        <v>107</v>
      </c>
      <c r="E25" s="108"/>
      <c r="F25" s="108"/>
      <c r="G25" s="107" t="s">
        <v>91</v>
      </c>
      <c r="H25" s="108" t="s">
        <v>571</v>
      </c>
      <c r="I25" s="108"/>
      <c r="J25" s="108"/>
      <c r="K25" s="108"/>
      <c r="L25" s="108"/>
      <c r="M25" s="108"/>
      <c r="N25" s="108"/>
      <c r="O25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1">
    <sortCondition descending="1" ref="I17:I21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P79"/>
  <sheetViews>
    <sheetView view="pageBreakPreview" topLeftCell="A28" zoomScale="90" zoomScaleNormal="90" zoomScaleSheetLayoutView="90" workbookViewId="0">
      <selection activeCell="L84" sqref="L84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7.42578125" customWidth="1"/>
    <col min="13" max="14" width="0.140625" customWidth="1"/>
    <col min="15" max="216" width="9.140625" customWidth="1"/>
    <col min="217" max="217" width="8.85546875" customWidth="1"/>
    <col min="218" max="218" width="8.42578125" customWidth="1"/>
    <col min="219" max="219" width="7" customWidth="1"/>
    <col min="220" max="220" width="22.7109375" customWidth="1"/>
    <col min="221" max="221" width="17" customWidth="1"/>
    <col min="222" max="222" width="10.85546875" customWidth="1"/>
    <col min="223" max="223" width="10.42578125" customWidth="1"/>
    <col min="224" max="224" width="11.7109375" customWidth="1"/>
  </cols>
  <sheetData>
    <row r="1" spans="1:14" x14ac:dyDescent="0.2">
      <c r="A1" s="428" t="s">
        <v>101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1"/>
      <c r="N1" s="1"/>
    </row>
    <row r="2" spans="1:14" ht="10.5" customHeight="1" x14ac:dyDescent="0.2">
      <c r="A2" s="428" t="s">
        <v>102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1"/>
      <c r="N2" s="1"/>
    </row>
    <row r="3" spans="1:14" ht="11.25" customHeight="1" x14ac:dyDescent="0.2">
      <c r="A3" s="428" t="s">
        <v>188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1"/>
      <c r="N3" s="1"/>
    </row>
    <row r="4" spans="1:14" ht="11.25" customHeight="1" x14ac:dyDescent="0.2">
      <c r="A4" s="428" t="s">
        <v>192</v>
      </c>
      <c r="B4" s="428"/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1"/>
      <c r="N4" s="1"/>
    </row>
    <row r="5" spans="1:14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N5" s="1"/>
    </row>
    <row r="6" spans="1:14" ht="15.75" x14ac:dyDescent="0.2">
      <c r="A6" s="374" t="s">
        <v>185</v>
      </c>
      <c r="B6" s="374"/>
      <c r="C6" s="374"/>
      <c r="D6" s="429" t="s">
        <v>1</v>
      </c>
      <c r="E6" s="429"/>
      <c r="F6" s="429"/>
      <c r="G6" s="429"/>
      <c r="H6" s="429"/>
      <c r="I6" s="429"/>
      <c r="J6" s="128"/>
      <c r="K6" s="67" t="s">
        <v>93</v>
      </c>
    </row>
    <row r="7" spans="1:14" ht="15.75" x14ac:dyDescent="0.2">
      <c r="A7" s="390" t="s">
        <v>186</v>
      </c>
      <c r="B7" s="390"/>
      <c r="C7" s="377"/>
      <c r="D7" s="430" t="s">
        <v>109</v>
      </c>
      <c r="E7" s="430"/>
      <c r="F7" s="430"/>
      <c r="G7" s="430"/>
      <c r="H7" s="430"/>
      <c r="I7" s="430"/>
      <c r="J7" s="128"/>
      <c r="K7" s="67" t="s">
        <v>94</v>
      </c>
    </row>
    <row r="8" spans="1:14" ht="15.75" x14ac:dyDescent="0.2">
      <c r="A8" s="431" t="s">
        <v>25</v>
      </c>
      <c r="B8" s="431"/>
      <c r="C8" s="431"/>
      <c r="D8" s="429"/>
      <c r="E8" s="429"/>
      <c r="F8" s="429"/>
      <c r="G8" s="429"/>
      <c r="H8" s="429"/>
      <c r="I8" s="429"/>
      <c r="J8" s="423" t="s">
        <v>2</v>
      </c>
      <c r="K8" s="423"/>
      <c r="L8" s="423"/>
      <c r="M8" s="129"/>
    </row>
    <row r="9" spans="1:14" ht="15" customHeight="1" x14ac:dyDescent="0.2">
      <c r="A9" s="424">
        <v>139</v>
      </c>
      <c r="B9" s="425"/>
      <c r="C9" s="426"/>
      <c r="D9" s="427" t="s">
        <v>190</v>
      </c>
      <c r="E9" s="427"/>
      <c r="F9" s="427"/>
      <c r="G9" s="427"/>
      <c r="H9" s="427"/>
      <c r="I9" s="427"/>
      <c r="J9" s="130" t="s">
        <v>3</v>
      </c>
      <c r="K9" s="130" t="s">
        <v>4</v>
      </c>
      <c r="L9" s="130" t="s">
        <v>5</v>
      </c>
      <c r="M9" s="129"/>
    </row>
    <row r="10" spans="1:14" ht="15" customHeight="1" x14ac:dyDescent="0.2">
      <c r="A10" s="129"/>
      <c r="B10" s="129"/>
      <c r="C10" s="129"/>
      <c r="D10" s="429" t="s">
        <v>193</v>
      </c>
      <c r="E10" s="429"/>
      <c r="F10" s="429"/>
      <c r="G10" s="429"/>
      <c r="H10" s="429"/>
      <c r="I10" s="429"/>
      <c r="J10" s="131">
        <v>146</v>
      </c>
      <c r="K10" s="131">
        <v>136</v>
      </c>
      <c r="L10" s="132">
        <v>115</v>
      </c>
      <c r="M10" s="129"/>
    </row>
    <row r="11" spans="1:14" ht="15" customHeight="1" x14ac:dyDescent="0.2">
      <c r="A11" s="133" t="s">
        <v>35</v>
      </c>
      <c r="B11" s="134"/>
      <c r="C11" s="134"/>
      <c r="D11" s="11">
        <v>230</v>
      </c>
      <c r="E11" s="135"/>
      <c r="F11" s="135"/>
      <c r="G11" s="135"/>
      <c r="H11" s="135"/>
      <c r="I11" s="135"/>
      <c r="J11" s="136"/>
      <c r="K11" s="136"/>
      <c r="L11" s="136"/>
      <c r="M11" s="129"/>
    </row>
    <row r="12" spans="1:14" ht="15" customHeight="1" x14ac:dyDescent="0.2">
      <c r="A12" s="137" t="s">
        <v>36</v>
      </c>
      <c r="B12" s="138"/>
      <c r="C12" s="139"/>
      <c r="D12" s="11">
        <v>33</v>
      </c>
      <c r="E12" s="135"/>
      <c r="F12" s="135"/>
      <c r="G12" s="135"/>
      <c r="H12" s="135"/>
      <c r="I12" s="135"/>
      <c r="J12" s="136"/>
      <c r="K12" s="136"/>
      <c r="L12" s="136"/>
      <c r="M12" s="129"/>
    </row>
    <row r="13" spans="1:14" ht="15" customHeight="1" x14ac:dyDescent="0.2">
      <c r="A13" s="129"/>
      <c r="B13" s="129"/>
      <c r="C13" s="129"/>
      <c r="D13" s="135"/>
      <c r="E13" s="135"/>
      <c r="F13" s="135"/>
      <c r="G13" s="135"/>
      <c r="H13" s="135"/>
      <c r="I13" s="135"/>
      <c r="J13" s="136"/>
      <c r="K13" s="136"/>
      <c r="L13" s="136"/>
      <c r="M13" s="129"/>
    </row>
    <row r="14" spans="1:14" x14ac:dyDescent="0.2">
      <c r="A14" s="410" t="s">
        <v>555</v>
      </c>
      <c r="B14" s="410"/>
      <c r="C14" s="410"/>
      <c r="M14" s="136"/>
    </row>
    <row r="15" spans="1:14" ht="26.25" customHeight="1" x14ac:dyDescent="0.2">
      <c r="A15" s="140" t="s">
        <v>176</v>
      </c>
      <c r="B15" s="140" t="s">
        <v>65</v>
      </c>
      <c r="C15" s="140" t="s">
        <v>59</v>
      </c>
      <c r="D15" s="141" t="s">
        <v>7</v>
      </c>
      <c r="E15" s="141" t="s">
        <v>8</v>
      </c>
      <c r="F15" s="141" t="s">
        <v>67</v>
      </c>
      <c r="G15" s="141" t="s">
        <v>68</v>
      </c>
      <c r="H15" s="141" t="s">
        <v>69</v>
      </c>
      <c r="I15" s="141" t="s">
        <v>14</v>
      </c>
      <c r="J15" s="415" t="s">
        <v>70</v>
      </c>
      <c r="K15" s="416"/>
      <c r="L15" s="417"/>
    </row>
    <row r="16" spans="1:14" ht="14.1" customHeight="1" x14ac:dyDescent="0.2">
      <c r="A16" s="411">
        <v>1</v>
      </c>
      <c r="B16" s="140">
        <v>1</v>
      </c>
      <c r="C16" s="224" t="s">
        <v>298</v>
      </c>
      <c r="D16" s="226">
        <v>2005</v>
      </c>
      <c r="E16" s="226" t="s">
        <v>5</v>
      </c>
      <c r="F16" s="142">
        <v>84.4</v>
      </c>
      <c r="G16" s="143">
        <v>30</v>
      </c>
      <c r="H16" s="140">
        <f>G16</f>
        <v>30</v>
      </c>
      <c r="I16" s="412" t="s">
        <v>4</v>
      </c>
      <c r="J16" s="228" t="s">
        <v>307</v>
      </c>
      <c r="K16" s="145"/>
      <c r="L16" s="146"/>
      <c r="M16" s="148"/>
      <c r="N16" s="148"/>
    </row>
    <row r="17" spans="1:14" ht="14.1" customHeight="1" x14ac:dyDescent="0.2">
      <c r="A17" s="411"/>
      <c r="B17" s="140">
        <v>2</v>
      </c>
      <c r="C17" s="224" t="s">
        <v>297</v>
      </c>
      <c r="D17" s="226">
        <v>2003</v>
      </c>
      <c r="E17" s="226" t="s">
        <v>4</v>
      </c>
      <c r="F17" s="258">
        <v>81</v>
      </c>
      <c r="G17" s="143">
        <v>32</v>
      </c>
      <c r="H17" s="140">
        <f>H16+G17</f>
        <v>62</v>
      </c>
      <c r="I17" s="413"/>
      <c r="J17" s="228" t="s">
        <v>304</v>
      </c>
      <c r="K17" s="145"/>
      <c r="L17" s="146"/>
    </row>
    <row r="18" spans="1:14" ht="14.1" customHeight="1" x14ac:dyDescent="0.2">
      <c r="A18" s="411"/>
      <c r="B18" s="140">
        <v>3</v>
      </c>
      <c r="C18" s="224" t="s">
        <v>301</v>
      </c>
      <c r="D18" s="226">
        <v>2002</v>
      </c>
      <c r="E18" s="226" t="s">
        <v>4</v>
      </c>
      <c r="F18" s="147">
        <v>94.55</v>
      </c>
      <c r="G18" s="143">
        <v>39</v>
      </c>
      <c r="H18" s="140">
        <f>H17+G18</f>
        <v>101</v>
      </c>
      <c r="I18" s="413"/>
      <c r="J18" s="228" t="s">
        <v>306</v>
      </c>
      <c r="K18" s="145"/>
      <c r="L18" s="146"/>
      <c r="M18" s="148"/>
      <c r="N18" s="148"/>
    </row>
    <row r="19" spans="1:14" ht="14.1" customHeight="1" x14ac:dyDescent="0.2">
      <c r="A19" s="411"/>
      <c r="B19" s="140">
        <v>4</v>
      </c>
      <c r="C19" s="224" t="s">
        <v>296</v>
      </c>
      <c r="D19" s="226">
        <v>2002</v>
      </c>
      <c r="E19" s="226" t="s">
        <v>4</v>
      </c>
      <c r="F19" s="258">
        <v>77.400000000000006</v>
      </c>
      <c r="G19" s="143">
        <v>36</v>
      </c>
      <c r="H19" s="140">
        <f>H18+G19</f>
        <v>137</v>
      </c>
      <c r="I19" s="414"/>
      <c r="J19" s="228" t="s">
        <v>306</v>
      </c>
      <c r="K19" s="145"/>
      <c r="L19" s="146"/>
    </row>
    <row r="20" spans="1:14" x14ac:dyDescent="0.2">
      <c r="A20" s="422" t="s">
        <v>72</v>
      </c>
      <c r="B20" s="422"/>
      <c r="C20" s="422"/>
      <c r="D20" s="422"/>
      <c r="E20" s="149"/>
      <c r="F20" s="150">
        <f>SUM(F16:F19)</f>
        <v>337.35</v>
      </c>
    </row>
    <row r="21" spans="1:14" x14ac:dyDescent="0.2">
      <c r="A21" s="421" t="s">
        <v>73</v>
      </c>
      <c r="B21" s="421"/>
      <c r="C21" s="421"/>
      <c r="D21" s="421"/>
      <c r="E21" s="421"/>
      <c r="F21" s="421"/>
      <c r="G21" s="421"/>
      <c r="H21" s="151">
        <f>H19</f>
        <v>137</v>
      </c>
      <c r="I21" s="16"/>
      <c r="J21" s="16"/>
      <c r="K21" s="16"/>
    </row>
    <row r="22" spans="1:14" x14ac:dyDescent="0.2">
      <c r="D22" t="s">
        <v>82</v>
      </c>
    </row>
    <row r="23" spans="1:14" x14ac:dyDescent="0.2">
      <c r="A23" s="410" t="s">
        <v>558</v>
      </c>
      <c r="B23" s="410"/>
      <c r="C23" s="410"/>
    </row>
    <row r="24" spans="1:14" ht="20.45" customHeight="1" x14ac:dyDescent="0.2">
      <c r="A24" s="140" t="s">
        <v>176</v>
      </c>
      <c r="B24" s="140" t="s">
        <v>65</v>
      </c>
      <c r="C24" s="140" t="s">
        <v>59</v>
      </c>
      <c r="D24" s="141" t="s">
        <v>7</v>
      </c>
      <c r="E24" s="141" t="s">
        <v>8</v>
      </c>
      <c r="F24" s="141" t="s">
        <v>67</v>
      </c>
      <c r="G24" s="141" t="s">
        <v>68</v>
      </c>
      <c r="H24" s="141" t="s">
        <v>69</v>
      </c>
      <c r="I24" s="141" t="s">
        <v>14</v>
      </c>
      <c r="J24" s="415" t="s">
        <v>70</v>
      </c>
      <c r="K24" s="416"/>
      <c r="L24" s="417"/>
    </row>
    <row r="25" spans="1:14" ht="14.1" customHeight="1" x14ac:dyDescent="0.2">
      <c r="A25" s="411">
        <v>2</v>
      </c>
      <c r="B25" s="140">
        <v>1</v>
      </c>
      <c r="C25" s="224" t="s">
        <v>347</v>
      </c>
      <c r="D25" s="251">
        <v>2002</v>
      </c>
      <c r="E25" s="226" t="s">
        <v>3</v>
      </c>
      <c r="F25" s="258">
        <v>67.900000000000006</v>
      </c>
      <c r="G25" s="143">
        <v>32</v>
      </c>
      <c r="H25" s="140">
        <f>G25</f>
        <v>32</v>
      </c>
      <c r="I25" s="412" t="s">
        <v>5</v>
      </c>
      <c r="J25" s="228" t="s">
        <v>364</v>
      </c>
      <c r="K25" s="145"/>
      <c r="L25" s="146"/>
    </row>
    <row r="26" spans="1:14" ht="14.1" customHeight="1" x14ac:dyDescent="0.2">
      <c r="A26" s="411"/>
      <c r="B26" s="140">
        <v>2</v>
      </c>
      <c r="C26" s="224" t="s">
        <v>362</v>
      </c>
      <c r="D26" s="251">
        <v>2004</v>
      </c>
      <c r="E26" s="226" t="s">
        <v>4</v>
      </c>
      <c r="F26" s="258">
        <v>77.8</v>
      </c>
      <c r="G26" s="143">
        <v>24</v>
      </c>
      <c r="H26" s="140">
        <f>H25+G26</f>
        <v>56</v>
      </c>
      <c r="I26" s="413"/>
      <c r="J26" s="228" t="s">
        <v>554</v>
      </c>
      <c r="K26" s="145"/>
      <c r="L26" s="146"/>
    </row>
    <row r="27" spans="1:14" ht="14.1" customHeight="1" x14ac:dyDescent="0.2">
      <c r="A27" s="411"/>
      <c r="B27" s="140">
        <v>3</v>
      </c>
      <c r="C27" s="224" t="s">
        <v>345</v>
      </c>
      <c r="D27" s="251">
        <v>2002</v>
      </c>
      <c r="E27" s="226" t="s">
        <v>4</v>
      </c>
      <c r="F27" s="258">
        <v>73</v>
      </c>
      <c r="G27" s="143">
        <v>32</v>
      </c>
      <c r="H27" s="140">
        <f>H26+G27</f>
        <v>88</v>
      </c>
      <c r="I27" s="413"/>
      <c r="J27" s="228" t="s">
        <v>547</v>
      </c>
      <c r="K27" s="145"/>
      <c r="L27" s="146"/>
    </row>
    <row r="28" spans="1:14" ht="14.1" customHeight="1" x14ac:dyDescent="0.2">
      <c r="A28" s="411"/>
      <c r="B28" s="140">
        <v>4</v>
      </c>
      <c r="C28" s="224" t="s">
        <v>344</v>
      </c>
      <c r="D28" s="251">
        <v>2005</v>
      </c>
      <c r="E28" s="226" t="s">
        <v>4</v>
      </c>
      <c r="F28" s="258">
        <v>76.599999999999994</v>
      </c>
      <c r="G28" s="143">
        <v>36</v>
      </c>
      <c r="H28" s="140">
        <f>H27+G28</f>
        <v>124</v>
      </c>
      <c r="I28" s="414"/>
      <c r="J28" s="144" t="s">
        <v>547</v>
      </c>
      <c r="K28" s="145"/>
      <c r="L28" s="146"/>
      <c r="N28" s="3"/>
    </row>
    <row r="29" spans="1:14" ht="12.75" customHeight="1" x14ac:dyDescent="0.2">
      <c r="A29" s="32" t="s">
        <v>72</v>
      </c>
      <c r="B29" s="42"/>
      <c r="C29" s="42"/>
      <c r="D29" s="42"/>
      <c r="E29" s="42"/>
      <c r="F29" s="150">
        <f>SUM(F25:F28)</f>
        <v>295.29999999999995</v>
      </c>
    </row>
    <row r="30" spans="1:14" ht="12.75" customHeight="1" x14ac:dyDescent="0.2">
      <c r="A30" s="34" t="s">
        <v>73</v>
      </c>
      <c r="B30" s="34"/>
      <c r="C30" s="34"/>
      <c r="D30" s="32"/>
      <c r="E30" s="32"/>
      <c r="F30" s="32"/>
      <c r="G30" s="32"/>
      <c r="H30" s="153">
        <f>H28</f>
        <v>124</v>
      </c>
      <c r="I30" s="154"/>
      <c r="J30" s="154"/>
      <c r="K30" s="154"/>
      <c r="L30" s="36"/>
    </row>
    <row r="31" spans="1:14" x14ac:dyDescent="0.2">
      <c r="A31" s="48"/>
      <c r="B31" s="48"/>
      <c r="C31" s="48"/>
      <c r="D31" s="48"/>
      <c r="E31" s="48"/>
      <c r="F31" s="48"/>
      <c r="G31" s="48"/>
      <c r="H31" s="16"/>
      <c r="I31" s="16"/>
      <c r="J31" s="16"/>
      <c r="K31" s="16"/>
    </row>
    <row r="32" spans="1:14" x14ac:dyDescent="0.2">
      <c r="A32" s="410" t="s">
        <v>556</v>
      </c>
      <c r="B32" s="410"/>
      <c r="C32" s="410"/>
    </row>
    <row r="33" spans="1:14" ht="20.45" customHeight="1" x14ac:dyDescent="0.2">
      <c r="A33" s="140" t="s">
        <v>176</v>
      </c>
      <c r="B33" s="140" t="s">
        <v>65</v>
      </c>
      <c r="C33" s="140" t="s">
        <v>59</v>
      </c>
      <c r="D33" s="141" t="s">
        <v>7</v>
      </c>
      <c r="E33" s="141" t="s">
        <v>8</v>
      </c>
      <c r="F33" s="141" t="s">
        <v>67</v>
      </c>
      <c r="G33" s="141" t="s">
        <v>68</v>
      </c>
      <c r="H33" s="141" t="s">
        <v>69</v>
      </c>
      <c r="I33" s="141" t="s">
        <v>14</v>
      </c>
      <c r="J33" s="415" t="s">
        <v>70</v>
      </c>
      <c r="K33" s="416"/>
      <c r="L33" s="417"/>
    </row>
    <row r="34" spans="1:14" ht="14.1" customHeight="1" x14ac:dyDescent="0.2">
      <c r="A34" s="411">
        <v>3</v>
      </c>
      <c r="B34" s="140">
        <v>1</v>
      </c>
      <c r="C34" s="224" t="s">
        <v>402</v>
      </c>
      <c r="D34" s="226">
        <v>2001</v>
      </c>
      <c r="E34" s="226" t="s">
        <v>5</v>
      </c>
      <c r="F34" s="258">
        <v>85.75</v>
      </c>
      <c r="G34" s="143">
        <v>27</v>
      </c>
      <c r="H34" s="140">
        <f>G34</f>
        <v>27</v>
      </c>
      <c r="I34" s="412" t="s">
        <v>5</v>
      </c>
      <c r="J34" s="228" t="s">
        <v>415</v>
      </c>
      <c r="K34" s="145"/>
      <c r="L34" s="146"/>
    </row>
    <row r="35" spans="1:14" ht="14.1" customHeight="1" x14ac:dyDescent="0.2">
      <c r="A35" s="411"/>
      <c r="B35" s="140">
        <v>2</v>
      </c>
      <c r="C35" s="224" t="s">
        <v>401</v>
      </c>
      <c r="D35" s="226">
        <v>2005</v>
      </c>
      <c r="E35" s="226" t="s">
        <v>5</v>
      </c>
      <c r="F35" s="156">
        <v>81.099999999999994</v>
      </c>
      <c r="G35" s="143">
        <v>33</v>
      </c>
      <c r="H35" s="140">
        <f>H34+G35</f>
        <v>60</v>
      </c>
      <c r="I35" s="413"/>
      <c r="J35" s="228" t="s">
        <v>414</v>
      </c>
      <c r="K35" s="145"/>
      <c r="L35" s="146"/>
      <c r="M35" s="3"/>
      <c r="N35" s="3"/>
    </row>
    <row r="36" spans="1:14" ht="14.1" customHeight="1" x14ac:dyDescent="0.2">
      <c r="A36" s="411"/>
      <c r="B36" s="140">
        <v>3</v>
      </c>
      <c r="C36" s="224" t="s">
        <v>407</v>
      </c>
      <c r="D36" s="226">
        <v>2004</v>
      </c>
      <c r="E36" s="226" t="s">
        <v>4</v>
      </c>
      <c r="F36" s="258">
        <v>76.400000000000006</v>
      </c>
      <c r="G36" s="143">
        <v>32</v>
      </c>
      <c r="H36" s="140">
        <f>H35+G36</f>
        <v>92</v>
      </c>
      <c r="I36" s="413"/>
      <c r="J36" s="228" t="s">
        <v>416</v>
      </c>
      <c r="K36" s="145"/>
      <c r="L36" s="146"/>
    </row>
    <row r="37" spans="1:14" ht="14.1" customHeight="1" x14ac:dyDescent="0.2">
      <c r="A37" s="411"/>
      <c r="B37" s="140">
        <v>4</v>
      </c>
      <c r="C37" s="224" t="s">
        <v>408</v>
      </c>
      <c r="D37" s="226">
        <v>2003</v>
      </c>
      <c r="E37" s="226" t="s">
        <v>5</v>
      </c>
      <c r="F37" s="258">
        <v>95.3</v>
      </c>
      <c r="G37" s="143">
        <v>29</v>
      </c>
      <c r="H37" s="140">
        <f>H36+G37</f>
        <v>121</v>
      </c>
      <c r="I37" s="414"/>
      <c r="J37" s="228" t="s">
        <v>418</v>
      </c>
      <c r="K37" s="145"/>
      <c r="L37" s="146"/>
    </row>
    <row r="38" spans="1:14" ht="12.75" customHeight="1" x14ac:dyDescent="0.2">
      <c r="A38" s="422" t="s">
        <v>72</v>
      </c>
      <c r="B38" s="422"/>
      <c r="C38" s="422"/>
      <c r="D38" s="422"/>
      <c r="E38" s="149"/>
      <c r="F38" s="150">
        <f>SUM(F34:F37)</f>
        <v>338.55</v>
      </c>
    </row>
    <row r="39" spans="1:14" ht="12.75" customHeight="1" x14ac:dyDescent="0.2">
      <c r="A39" s="421" t="s">
        <v>73</v>
      </c>
      <c r="B39" s="421"/>
      <c r="C39" s="421"/>
      <c r="D39" s="421"/>
      <c r="E39" s="421"/>
      <c r="F39" s="421"/>
      <c r="G39" s="421"/>
      <c r="H39" s="151">
        <f>H37</f>
        <v>121</v>
      </c>
      <c r="I39" s="16"/>
      <c r="J39" s="16"/>
      <c r="K39" s="16"/>
    </row>
    <row r="41" spans="1:14" x14ac:dyDescent="0.2">
      <c r="A41" s="49" t="s">
        <v>559</v>
      </c>
      <c r="B41" s="49"/>
      <c r="C41" s="49"/>
    </row>
    <row r="42" spans="1:14" ht="20.45" customHeight="1" x14ac:dyDescent="0.2">
      <c r="A42" s="140" t="s">
        <v>176</v>
      </c>
      <c r="B42" s="140" t="s">
        <v>65</v>
      </c>
      <c r="C42" s="140" t="s">
        <v>59</v>
      </c>
      <c r="D42" s="141" t="s">
        <v>7</v>
      </c>
      <c r="E42" s="141" t="s">
        <v>8</v>
      </c>
      <c r="F42" s="141" t="s">
        <v>67</v>
      </c>
      <c r="G42" s="141" t="s">
        <v>68</v>
      </c>
      <c r="H42" s="141" t="s">
        <v>69</v>
      </c>
      <c r="I42" s="141" t="s">
        <v>14</v>
      </c>
      <c r="J42" s="415" t="s">
        <v>70</v>
      </c>
      <c r="K42" s="416"/>
      <c r="L42" s="417"/>
    </row>
    <row r="43" spans="1:14" ht="14.1" customHeight="1" x14ac:dyDescent="0.2">
      <c r="A43" s="411">
        <v>4</v>
      </c>
      <c r="B43" s="140">
        <v>1</v>
      </c>
      <c r="C43" s="224" t="s">
        <v>273</v>
      </c>
      <c r="D43" s="226">
        <v>2001</v>
      </c>
      <c r="E43" s="226" t="s">
        <v>5</v>
      </c>
      <c r="F43" s="258">
        <v>72.25</v>
      </c>
      <c r="G43" s="143">
        <v>26</v>
      </c>
      <c r="H43" s="140">
        <f>G43</f>
        <v>26</v>
      </c>
      <c r="I43" s="412" t="s">
        <v>5</v>
      </c>
      <c r="J43" s="228" t="s">
        <v>287</v>
      </c>
      <c r="K43" s="145"/>
      <c r="L43" s="146"/>
    </row>
    <row r="44" spans="1:14" ht="14.1" customHeight="1" x14ac:dyDescent="0.2">
      <c r="A44" s="411"/>
      <c r="B44" s="140">
        <v>2</v>
      </c>
      <c r="C44" s="224" t="s">
        <v>275</v>
      </c>
      <c r="D44" s="226">
        <v>2005</v>
      </c>
      <c r="E44" s="226" t="s">
        <v>5</v>
      </c>
      <c r="F44" s="258">
        <v>84.1</v>
      </c>
      <c r="G44" s="226">
        <v>31</v>
      </c>
      <c r="H44" s="140">
        <f>H43+G44</f>
        <v>57</v>
      </c>
      <c r="I44" s="413"/>
      <c r="J44" s="228" t="s">
        <v>283</v>
      </c>
      <c r="K44" s="145"/>
      <c r="L44" s="146"/>
    </row>
    <row r="45" spans="1:14" s="3" customFormat="1" ht="14.1" customHeight="1" x14ac:dyDescent="0.2">
      <c r="A45" s="411"/>
      <c r="B45" s="140">
        <v>3</v>
      </c>
      <c r="C45" s="224" t="s">
        <v>274</v>
      </c>
      <c r="D45" s="226">
        <v>2002</v>
      </c>
      <c r="E45" s="226" t="s">
        <v>4</v>
      </c>
      <c r="F45" s="258">
        <v>89.25</v>
      </c>
      <c r="G45" s="155">
        <v>30</v>
      </c>
      <c r="H45" s="140">
        <f>H44+G45</f>
        <v>87</v>
      </c>
      <c r="I45" s="413"/>
      <c r="J45" s="228" t="s">
        <v>291</v>
      </c>
      <c r="K45" s="145"/>
      <c r="L45" s="146"/>
    </row>
    <row r="46" spans="1:14" ht="13.5" customHeight="1" x14ac:dyDescent="0.2">
      <c r="A46" s="411"/>
      <c r="B46" s="140">
        <v>4</v>
      </c>
      <c r="C46" s="224" t="s">
        <v>279</v>
      </c>
      <c r="D46" s="226">
        <v>2005</v>
      </c>
      <c r="E46" s="226" t="s">
        <v>5</v>
      </c>
      <c r="F46" s="258">
        <v>100.2</v>
      </c>
      <c r="G46" s="155">
        <v>32</v>
      </c>
      <c r="H46" s="140">
        <f>H45+G46</f>
        <v>119</v>
      </c>
      <c r="I46" s="414"/>
      <c r="J46" s="228" t="s">
        <v>289</v>
      </c>
      <c r="K46" s="145"/>
      <c r="L46" s="146"/>
    </row>
    <row r="47" spans="1:14" x14ac:dyDescent="0.2">
      <c r="A47" s="32" t="s">
        <v>72</v>
      </c>
      <c r="B47" s="42"/>
      <c r="C47" s="42"/>
      <c r="D47" s="42"/>
      <c r="E47" s="42"/>
      <c r="F47" s="150">
        <f>SUM(F43:F46)</f>
        <v>345.8</v>
      </c>
    </row>
    <row r="48" spans="1:14" ht="12.75" customHeight="1" x14ac:dyDescent="0.2">
      <c r="A48" s="32" t="s">
        <v>73</v>
      </c>
      <c r="B48" s="42"/>
      <c r="C48" s="42"/>
      <c r="D48" s="42"/>
      <c r="E48" s="42"/>
      <c r="F48" s="42"/>
      <c r="G48" s="42"/>
      <c r="H48" s="151">
        <f>H46</f>
        <v>119</v>
      </c>
      <c r="I48" s="16"/>
      <c r="J48" s="16"/>
      <c r="K48" s="16"/>
    </row>
    <row r="50" spans="1:14" x14ac:dyDescent="0.2">
      <c r="A50" s="49" t="s">
        <v>557</v>
      </c>
      <c r="B50" s="49"/>
      <c r="C50" s="49"/>
    </row>
    <row r="51" spans="1:14" ht="20.45" customHeight="1" x14ac:dyDescent="0.2">
      <c r="A51" s="140" t="s">
        <v>176</v>
      </c>
      <c r="B51" s="140" t="s">
        <v>65</v>
      </c>
      <c r="C51" s="140" t="s">
        <v>59</v>
      </c>
      <c r="D51" s="141" t="s">
        <v>7</v>
      </c>
      <c r="E51" s="141" t="s">
        <v>8</v>
      </c>
      <c r="F51" s="141" t="s">
        <v>67</v>
      </c>
      <c r="G51" s="141" t="s">
        <v>68</v>
      </c>
      <c r="H51" s="141" t="s">
        <v>69</v>
      </c>
      <c r="I51" s="141" t="s">
        <v>14</v>
      </c>
      <c r="J51" s="415" t="s">
        <v>70</v>
      </c>
      <c r="K51" s="416"/>
      <c r="L51" s="417"/>
    </row>
    <row r="52" spans="1:14" ht="14.1" customHeight="1" x14ac:dyDescent="0.2">
      <c r="A52" s="411">
        <v>5</v>
      </c>
      <c r="B52" s="140">
        <v>1</v>
      </c>
      <c r="C52" s="224" t="s">
        <v>475</v>
      </c>
      <c r="D52" s="226">
        <v>2001</v>
      </c>
      <c r="E52" s="226" t="s">
        <v>4</v>
      </c>
      <c r="F52" s="258">
        <v>78</v>
      </c>
      <c r="G52" s="143">
        <v>29</v>
      </c>
      <c r="H52" s="140">
        <f>G52</f>
        <v>29</v>
      </c>
      <c r="I52" s="418"/>
      <c r="J52" s="228" t="s">
        <v>486</v>
      </c>
      <c r="K52" s="145"/>
      <c r="L52" s="146"/>
    </row>
    <row r="53" spans="1:14" s="3" customFormat="1" ht="14.1" customHeight="1" x14ac:dyDescent="0.2">
      <c r="A53" s="411"/>
      <c r="B53" s="140">
        <v>2</v>
      </c>
      <c r="C53" s="224" t="s">
        <v>474</v>
      </c>
      <c r="D53" s="226">
        <v>2001</v>
      </c>
      <c r="E53" s="226" t="s">
        <v>4</v>
      </c>
      <c r="F53" s="258">
        <v>80.95</v>
      </c>
      <c r="G53" s="143">
        <v>24</v>
      </c>
      <c r="H53" s="140">
        <f>H52+G53</f>
        <v>53</v>
      </c>
      <c r="I53" s="419"/>
      <c r="J53" s="228" t="s">
        <v>485</v>
      </c>
      <c r="K53" s="145"/>
      <c r="L53" s="146"/>
      <c r="M53"/>
      <c r="N53"/>
    </row>
    <row r="54" spans="1:14" ht="13.5" customHeight="1" x14ac:dyDescent="0.2">
      <c r="A54" s="411"/>
      <c r="B54" s="140">
        <v>3</v>
      </c>
      <c r="C54" s="224" t="s">
        <v>472</v>
      </c>
      <c r="D54" s="226">
        <v>2004</v>
      </c>
      <c r="E54" s="226" t="s">
        <v>5</v>
      </c>
      <c r="F54" s="258">
        <v>93.1</v>
      </c>
      <c r="G54" s="143">
        <v>29</v>
      </c>
      <c r="H54" s="140">
        <f>H53+G54</f>
        <v>82</v>
      </c>
      <c r="I54" s="419"/>
      <c r="J54" s="228" t="s">
        <v>483</v>
      </c>
      <c r="K54" s="145"/>
      <c r="L54" s="146"/>
      <c r="M54" s="3"/>
      <c r="N54" s="3"/>
    </row>
    <row r="55" spans="1:14" ht="17.45" customHeight="1" x14ac:dyDescent="0.2">
      <c r="A55" s="411"/>
      <c r="B55" s="140">
        <v>4</v>
      </c>
      <c r="C55" s="224" t="s">
        <v>468</v>
      </c>
      <c r="D55" s="226">
        <v>2005</v>
      </c>
      <c r="E55" s="226" t="s">
        <v>5</v>
      </c>
      <c r="F55" s="258">
        <v>83.25</v>
      </c>
      <c r="G55" s="143">
        <v>28</v>
      </c>
      <c r="H55" s="140">
        <f>H54+G55</f>
        <v>110</v>
      </c>
      <c r="I55" s="420"/>
      <c r="J55" s="228" t="s">
        <v>482</v>
      </c>
      <c r="K55" s="145"/>
      <c r="L55" s="146"/>
    </row>
    <row r="56" spans="1:14" ht="12.75" customHeight="1" x14ac:dyDescent="0.2">
      <c r="A56" s="32" t="s">
        <v>72</v>
      </c>
      <c r="B56" s="42"/>
      <c r="C56" s="42"/>
      <c r="D56" s="42"/>
      <c r="E56" s="42"/>
      <c r="F56" s="150">
        <f>SUM(F52:F55)</f>
        <v>335.29999999999995</v>
      </c>
    </row>
    <row r="57" spans="1:14" x14ac:dyDescent="0.2">
      <c r="A57" s="32" t="s">
        <v>73</v>
      </c>
      <c r="B57" s="42"/>
      <c r="C57" s="42"/>
      <c r="D57" s="42"/>
      <c r="E57" s="42"/>
      <c r="F57" s="42"/>
      <c r="G57" s="42"/>
      <c r="H57" s="151">
        <f>H55</f>
        <v>110</v>
      </c>
      <c r="I57" s="16"/>
      <c r="J57" s="16"/>
      <c r="K57" s="16"/>
    </row>
    <row r="59" spans="1:14" x14ac:dyDescent="0.2">
      <c r="A59" s="410" t="s">
        <v>560</v>
      </c>
      <c r="B59" s="410"/>
      <c r="C59" s="410"/>
    </row>
    <row r="60" spans="1:14" ht="20.45" customHeight="1" x14ac:dyDescent="0.2">
      <c r="A60" s="140" t="s">
        <v>184</v>
      </c>
      <c r="B60" s="140" t="s">
        <v>65</v>
      </c>
      <c r="C60" s="140" t="s">
        <v>59</v>
      </c>
      <c r="D60" s="141" t="s">
        <v>7</v>
      </c>
      <c r="E60" s="141" t="s">
        <v>8</v>
      </c>
      <c r="F60" s="141" t="s">
        <v>67</v>
      </c>
      <c r="G60" s="141" t="s">
        <v>68</v>
      </c>
      <c r="H60" s="141" t="s">
        <v>69</v>
      </c>
      <c r="I60" s="141" t="s">
        <v>14</v>
      </c>
      <c r="J60" s="415" t="s">
        <v>70</v>
      </c>
      <c r="K60" s="416"/>
      <c r="L60" s="417"/>
    </row>
    <row r="61" spans="1:14" ht="14.1" customHeight="1" x14ac:dyDescent="0.2">
      <c r="A61" s="411">
        <v>6</v>
      </c>
      <c r="B61" s="140">
        <v>1</v>
      </c>
      <c r="C61" s="224" t="s">
        <v>512</v>
      </c>
      <c r="D61" s="226">
        <v>2001</v>
      </c>
      <c r="E61" s="226" t="s">
        <v>5</v>
      </c>
      <c r="F61" s="258">
        <v>84.1</v>
      </c>
      <c r="G61" s="143">
        <v>25</v>
      </c>
      <c r="H61" s="140">
        <f>G61</f>
        <v>25</v>
      </c>
      <c r="I61" s="418"/>
      <c r="J61" s="228" t="s">
        <v>521</v>
      </c>
      <c r="K61" s="145"/>
      <c r="L61" s="146"/>
    </row>
    <row r="62" spans="1:14" ht="14.1" customHeight="1" x14ac:dyDescent="0.2">
      <c r="A62" s="411"/>
      <c r="B62" s="140">
        <v>2</v>
      </c>
      <c r="C62" s="224" t="s">
        <v>513</v>
      </c>
      <c r="D62" s="226">
        <v>2003</v>
      </c>
      <c r="E62" s="226" t="s">
        <v>4</v>
      </c>
      <c r="F62" s="258">
        <v>62.05</v>
      </c>
      <c r="G62" s="143">
        <v>24</v>
      </c>
      <c r="H62" s="140">
        <f>H61+G62</f>
        <v>49</v>
      </c>
      <c r="I62" s="419"/>
      <c r="J62" s="228" t="s">
        <v>523</v>
      </c>
      <c r="K62" s="145"/>
      <c r="L62" s="146"/>
      <c r="M62" s="3"/>
      <c r="N62" s="3"/>
    </row>
    <row r="63" spans="1:14" s="3" customFormat="1" ht="14.1" customHeight="1" x14ac:dyDescent="0.2">
      <c r="A63" s="411"/>
      <c r="B63" s="140">
        <v>3</v>
      </c>
      <c r="C63" s="224" t="s">
        <v>517</v>
      </c>
      <c r="D63" s="226">
        <v>2003</v>
      </c>
      <c r="E63" s="226" t="s">
        <v>233</v>
      </c>
      <c r="F63" s="258">
        <v>91.45</v>
      </c>
      <c r="G63" s="143">
        <v>21</v>
      </c>
      <c r="H63" s="140">
        <f>H62+G63</f>
        <v>70</v>
      </c>
      <c r="I63" s="419"/>
      <c r="J63" s="228" t="s">
        <v>521</v>
      </c>
      <c r="K63" s="145"/>
      <c r="L63" s="146"/>
      <c r="M63"/>
      <c r="N63"/>
    </row>
    <row r="64" spans="1:14" ht="13.5" customHeight="1" x14ac:dyDescent="0.2">
      <c r="A64" s="411"/>
      <c r="B64" s="140">
        <v>4</v>
      </c>
      <c r="C64" s="224" t="s">
        <v>510</v>
      </c>
      <c r="D64" s="226">
        <v>2002</v>
      </c>
      <c r="E64" s="226" t="s">
        <v>5</v>
      </c>
      <c r="F64" s="258">
        <v>77.400000000000006</v>
      </c>
      <c r="G64" s="143">
        <v>25</v>
      </c>
      <c r="H64" s="140">
        <f>H63+G64</f>
        <v>95</v>
      </c>
      <c r="I64" s="420"/>
      <c r="J64" s="228" t="s">
        <v>521</v>
      </c>
      <c r="K64" s="145"/>
      <c r="L64" s="146"/>
    </row>
    <row r="65" spans="1:16" x14ac:dyDescent="0.2">
      <c r="A65" s="32" t="s">
        <v>72</v>
      </c>
      <c r="B65" s="42"/>
      <c r="C65" s="42"/>
      <c r="D65" s="42"/>
      <c r="E65" s="42"/>
      <c r="F65" s="150">
        <f>SUM(F61:F64)</f>
        <v>315</v>
      </c>
    </row>
    <row r="66" spans="1:16" ht="12.75" customHeight="1" x14ac:dyDescent="0.2">
      <c r="A66" s="32" t="s">
        <v>73</v>
      </c>
      <c r="B66" s="42"/>
      <c r="C66" s="42"/>
      <c r="D66" s="42"/>
      <c r="E66" s="42"/>
      <c r="F66" s="42"/>
      <c r="G66" s="42"/>
      <c r="H66" s="151">
        <f>H64</f>
        <v>95</v>
      </c>
      <c r="I66" s="16"/>
      <c r="J66" s="16"/>
      <c r="K66" s="16"/>
    </row>
    <row r="67" spans="1:16" ht="12.75" customHeight="1" x14ac:dyDescent="0.2">
      <c r="A67" s="32"/>
      <c r="B67" s="42"/>
      <c r="C67" s="42"/>
      <c r="D67" s="42"/>
      <c r="E67" s="42"/>
      <c r="F67" s="42"/>
      <c r="G67" s="42"/>
      <c r="H67" s="16"/>
      <c r="I67" s="16"/>
      <c r="J67" s="16"/>
      <c r="K67" s="16"/>
    </row>
    <row r="68" spans="1:16" ht="12.75" customHeight="1" x14ac:dyDescent="0.2">
      <c r="A68" s="410" t="s">
        <v>561</v>
      </c>
      <c r="B68" s="410"/>
      <c r="C68" s="410"/>
    </row>
    <row r="69" spans="1:16" ht="17.45" customHeight="1" x14ac:dyDescent="0.2">
      <c r="A69" s="140" t="s">
        <v>184</v>
      </c>
      <c r="B69" s="140" t="s">
        <v>65</v>
      </c>
      <c r="C69" s="140" t="s">
        <v>59</v>
      </c>
      <c r="D69" s="141" t="s">
        <v>7</v>
      </c>
      <c r="E69" s="141" t="s">
        <v>8</v>
      </c>
      <c r="F69" s="141" t="s">
        <v>67</v>
      </c>
      <c r="G69" s="141" t="s">
        <v>68</v>
      </c>
      <c r="H69" s="141" t="s">
        <v>69</v>
      </c>
      <c r="I69" s="141" t="s">
        <v>14</v>
      </c>
      <c r="J69" s="415" t="s">
        <v>70</v>
      </c>
      <c r="K69" s="416"/>
      <c r="L69" s="417"/>
    </row>
    <row r="70" spans="1:16" ht="12.75" customHeight="1" x14ac:dyDescent="0.2">
      <c r="A70" s="411">
        <v>7</v>
      </c>
      <c r="B70" s="140">
        <v>1</v>
      </c>
      <c r="C70" s="224" t="s">
        <v>393</v>
      </c>
      <c r="D70" s="226">
        <v>2003</v>
      </c>
      <c r="E70" s="226" t="s">
        <v>5</v>
      </c>
      <c r="F70" s="258">
        <v>68</v>
      </c>
      <c r="G70" s="143">
        <v>19</v>
      </c>
      <c r="H70" s="140">
        <f>G70</f>
        <v>19</v>
      </c>
      <c r="I70" s="418"/>
      <c r="J70" s="228" t="s">
        <v>396</v>
      </c>
      <c r="K70" s="145"/>
      <c r="L70" s="146"/>
    </row>
    <row r="71" spans="1:16" ht="12.75" customHeight="1" x14ac:dyDescent="0.2">
      <c r="A71" s="411"/>
      <c r="B71" s="140">
        <v>2</v>
      </c>
      <c r="C71" s="224" t="s">
        <v>392</v>
      </c>
      <c r="D71" s="226">
        <v>2005</v>
      </c>
      <c r="E71" s="226" t="s">
        <v>5</v>
      </c>
      <c r="F71" s="258">
        <v>87</v>
      </c>
      <c r="G71" s="143">
        <v>20</v>
      </c>
      <c r="H71" s="140">
        <f>H70+G71</f>
        <v>39</v>
      </c>
      <c r="I71" s="419"/>
      <c r="J71" s="228" t="s">
        <v>394</v>
      </c>
      <c r="K71" s="145"/>
      <c r="L71" s="146"/>
    </row>
    <row r="72" spans="1:16" ht="12.75" customHeight="1" x14ac:dyDescent="0.2">
      <c r="A72" s="411"/>
      <c r="B72" s="140">
        <v>3</v>
      </c>
      <c r="C72" s="224" t="s">
        <v>391</v>
      </c>
      <c r="D72" s="226">
        <v>2002</v>
      </c>
      <c r="E72" s="226" t="s">
        <v>5</v>
      </c>
      <c r="F72" s="258">
        <v>85.7</v>
      </c>
      <c r="G72" s="143">
        <v>21</v>
      </c>
      <c r="H72" s="140">
        <f>H71+G72</f>
        <v>60</v>
      </c>
      <c r="I72" s="419"/>
      <c r="J72" s="228" t="s">
        <v>395</v>
      </c>
      <c r="K72" s="145"/>
      <c r="L72" s="146"/>
    </row>
    <row r="73" spans="1:16" ht="12.75" customHeight="1" x14ac:dyDescent="0.2">
      <c r="A73" s="411"/>
      <c r="B73" s="140">
        <v>4</v>
      </c>
      <c r="C73" s="224" t="s">
        <v>390</v>
      </c>
      <c r="D73" s="226">
        <v>2005</v>
      </c>
      <c r="E73" s="226" t="s">
        <v>4</v>
      </c>
      <c r="F73" s="258">
        <v>78.900000000000006</v>
      </c>
      <c r="G73" s="143">
        <v>30</v>
      </c>
      <c r="H73" s="140">
        <f>H72+G73</f>
        <v>90</v>
      </c>
      <c r="I73" s="420"/>
      <c r="J73" s="228" t="s">
        <v>394</v>
      </c>
      <c r="K73" s="145"/>
      <c r="L73" s="146"/>
    </row>
    <row r="74" spans="1:16" ht="12.75" customHeight="1" x14ac:dyDescent="0.2">
      <c r="A74" s="32" t="s">
        <v>72</v>
      </c>
      <c r="B74" s="42"/>
      <c r="C74" s="42"/>
      <c r="D74" s="42"/>
      <c r="E74" s="42"/>
      <c r="F74" s="150">
        <f>SUM(F70:F73)</f>
        <v>319.60000000000002</v>
      </c>
    </row>
    <row r="75" spans="1:16" ht="12.75" customHeight="1" x14ac:dyDescent="0.2">
      <c r="A75" s="32" t="s">
        <v>73</v>
      </c>
      <c r="B75" s="42"/>
      <c r="C75" s="42"/>
      <c r="D75" s="42"/>
      <c r="E75" s="42"/>
      <c r="F75" s="42"/>
      <c r="G75" s="42"/>
      <c r="H75" s="151">
        <f>H73</f>
        <v>90</v>
      </c>
      <c r="I75" s="16"/>
      <c r="J75" s="16"/>
      <c r="K75" s="16"/>
    </row>
    <row r="76" spans="1:16" ht="21.75" customHeight="1" x14ac:dyDescent="0.2">
      <c r="D76" s="92"/>
      <c r="E76" s="92"/>
    </row>
    <row r="77" spans="1:16" x14ac:dyDescent="0.2">
      <c r="B77" s="61" t="s">
        <v>16</v>
      </c>
      <c r="D77" s="92" t="s">
        <v>125</v>
      </c>
      <c r="E77" s="92"/>
      <c r="G77" s="61" t="s">
        <v>90</v>
      </c>
      <c r="J77" s="108" t="s">
        <v>570</v>
      </c>
      <c r="K77" s="108"/>
      <c r="L77" s="108"/>
      <c r="M77" s="108"/>
      <c r="N77" s="108"/>
      <c r="O77" s="108"/>
      <c r="P77" s="108"/>
    </row>
    <row r="78" spans="1:16" x14ac:dyDescent="0.2">
      <c r="B78" s="61"/>
      <c r="D78" s="92"/>
      <c r="E78" s="92"/>
      <c r="G78" s="61"/>
    </row>
    <row r="79" spans="1:16" x14ac:dyDescent="0.2">
      <c r="B79" s="61" t="s">
        <v>17</v>
      </c>
      <c r="D79" s="92" t="s">
        <v>107</v>
      </c>
      <c r="E79" s="92"/>
      <c r="G79" s="61" t="s">
        <v>91</v>
      </c>
      <c r="J79" s="108" t="s">
        <v>571</v>
      </c>
      <c r="K79" s="108"/>
      <c r="L79" s="108"/>
      <c r="M79" s="108"/>
      <c r="N79" s="108"/>
      <c r="O79" s="108"/>
    </row>
  </sheetData>
  <sheetProtection selectLockedCells="1" selectUnlockedCells="1"/>
  <sortState ref="C52:F55">
    <sortCondition ref="F52:F55"/>
  </sortState>
  <mergeCells count="44">
    <mergeCell ref="A14:C14"/>
    <mergeCell ref="J8:L8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D10:I10"/>
    <mergeCell ref="J15:L15"/>
    <mergeCell ref="A16:A19"/>
    <mergeCell ref="I16:I19"/>
    <mergeCell ref="J42:L42"/>
    <mergeCell ref="A21:G21"/>
    <mergeCell ref="A23:C23"/>
    <mergeCell ref="J24:L24"/>
    <mergeCell ref="A25:A28"/>
    <mergeCell ref="I25:I28"/>
    <mergeCell ref="J33:L33"/>
    <mergeCell ref="A34:A37"/>
    <mergeCell ref="I34:I37"/>
    <mergeCell ref="A20:D20"/>
    <mergeCell ref="A32:C32"/>
    <mergeCell ref="A38:D38"/>
    <mergeCell ref="A39:G39"/>
    <mergeCell ref="A70:A73"/>
    <mergeCell ref="I70:I73"/>
    <mergeCell ref="J60:L60"/>
    <mergeCell ref="A61:A64"/>
    <mergeCell ref="I61:I64"/>
    <mergeCell ref="A68:C68"/>
    <mergeCell ref="J69:L69"/>
    <mergeCell ref="A59:C59"/>
    <mergeCell ref="A43:A46"/>
    <mergeCell ref="I43:I46"/>
    <mergeCell ref="J51:L51"/>
    <mergeCell ref="A52:A55"/>
    <mergeCell ref="I52:I55"/>
  </mergeCells>
  <printOptions horizontalCentered="1"/>
  <pageMargins left="0.59055118110236227" right="0.19685039370078741" top="0.63" bottom="0.38" header="0.5" footer="0.24"/>
  <pageSetup paperSize="9" scale="66" firstPageNumber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4"/>
  <sheetViews>
    <sheetView view="pageBreakPreview" topLeftCell="A4" zoomScale="90" zoomScaleNormal="70" zoomScaleSheetLayoutView="90" workbookViewId="0">
      <selection activeCell="R18" sqref="R18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129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178</v>
      </c>
      <c r="B9" s="392"/>
      <c r="C9" s="392"/>
      <c r="D9" s="397" t="s">
        <v>127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" customHeight="1" x14ac:dyDescent="0.2">
      <c r="A10" s="392"/>
      <c r="B10" s="392"/>
      <c r="C10" s="392"/>
      <c r="D10" s="378" t="s">
        <v>256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1">
        <v>146</v>
      </c>
      <c r="O10" s="231">
        <v>120</v>
      </c>
      <c r="P10" s="231">
        <v>66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12"/>
      <c r="F12" s="112"/>
      <c r="G12" s="112"/>
      <c r="H12" s="112"/>
      <c r="I12" s="112"/>
      <c r="J12" s="112"/>
      <c r="K12" s="112"/>
      <c r="L12" s="112"/>
      <c r="M12" s="112"/>
      <c r="N12" s="113"/>
      <c r="O12" s="113"/>
      <c r="P12" s="113"/>
    </row>
    <row r="13" spans="1:16" x14ac:dyDescent="0.2">
      <c r="A13" s="386" t="s">
        <v>36</v>
      </c>
      <c r="B13" s="386"/>
      <c r="C13" s="386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3"/>
      <c r="O13" s="113"/>
      <c r="P13" s="113"/>
    </row>
    <row r="14" spans="1:16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</row>
    <row r="15" spans="1:16" ht="11.25" customHeight="1" x14ac:dyDescent="0.2">
      <c r="A15" s="401" t="s">
        <v>6</v>
      </c>
      <c r="B15" s="401" t="s">
        <v>59</v>
      </c>
      <c r="C15" s="401"/>
      <c r="D15" s="402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19</v>
      </c>
      <c r="J15" s="409" t="s">
        <v>19</v>
      </c>
      <c r="K15" s="409"/>
      <c r="L15" s="404" t="s">
        <v>22</v>
      </c>
      <c r="M15" s="404" t="s">
        <v>13</v>
      </c>
      <c r="N15" s="404" t="s">
        <v>14</v>
      </c>
      <c r="O15" s="404" t="s">
        <v>15</v>
      </c>
      <c r="P15" s="407"/>
    </row>
    <row r="16" spans="1:16" x14ac:dyDescent="0.2">
      <c r="A16" s="401"/>
      <c r="B16" s="432"/>
      <c r="C16" s="432"/>
      <c r="D16" s="403"/>
      <c r="E16" s="405"/>
      <c r="F16" s="406"/>
      <c r="G16" s="405"/>
      <c r="H16" s="405"/>
      <c r="I16" s="405"/>
      <c r="J16" s="109" t="s">
        <v>21</v>
      </c>
      <c r="K16" s="109" t="s">
        <v>23</v>
      </c>
      <c r="L16" s="405"/>
      <c r="M16" s="405"/>
      <c r="N16" s="405"/>
      <c r="O16" s="405"/>
      <c r="P16" s="408"/>
    </row>
    <row r="17" spans="1:16" ht="15" x14ac:dyDescent="0.2">
      <c r="A17" s="110">
        <v>1</v>
      </c>
      <c r="B17" s="224" t="s">
        <v>293</v>
      </c>
      <c r="C17" s="225"/>
      <c r="D17" s="226">
        <v>2003</v>
      </c>
      <c r="E17" s="226" t="s">
        <v>4</v>
      </c>
      <c r="F17" s="226" t="s">
        <v>140</v>
      </c>
      <c r="G17" s="234"/>
      <c r="H17" s="258">
        <v>56.6</v>
      </c>
      <c r="I17" s="11">
        <v>170</v>
      </c>
      <c r="J17" s="93"/>
      <c r="K17" s="93"/>
      <c r="L17" s="94"/>
      <c r="M17" s="11">
        <f t="shared" ref="M17:M30" si="0">IF(A17=1,20,IF(A17=2,18,IF(A17=3,16,IF(A17&gt;19,0,19-A17))))</f>
        <v>20</v>
      </c>
      <c r="N17" s="95" t="str">
        <f t="shared" ref="N17:N30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228" t="s">
        <v>304</v>
      </c>
      <c r="P17" s="116"/>
    </row>
    <row r="18" spans="1:16" s="3" customFormat="1" ht="15" x14ac:dyDescent="0.2">
      <c r="A18" s="111">
        <f>A17+1</f>
        <v>2</v>
      </c>
      <c r="B18" s="224" t="s">
        <v>398</v>
      </c>
      <c r="C18" s="225"/>
      <c r="D18" s="226">
        <v>2004</v>
      </c>
      <c r="E18" s="226" t="s">
        <v>4</v>
      </c>
      <c r="F18" s="226" t="s">
        <v>133</v>
      </c>
      <c r="G18" s="234" t="s">
        <v>244</v>
      </c>
      <c r="H18" s="258">
        <v>57.05</v>
      </c>
      <c r="I18" s="11">
        <v>170</v>
      </c>
      <c r="J18" s="96"/>
      <c r="K18" s="96"/>
      <c r="L18" s="97"/>
      <c r="M18" s="11">
        <f t="shared" si="0"/>
        <v>18</v>
      </c>
      <c r="N18" s="95" t="str">
        <f t="shared" si="1"/>
        <v>+МСМК</v>
      </c>
      <c r="O18" s="228" t="s">
        <v>413</v>
      </c>
      <c r="P18" s="116"/>
    </row>
    <row r="19" spans="1:16" s="3" customFormat="1" ht="15" x14ac:dyDescent="0.2">
      <c r="A19" s="111">
        <f t="shared" ref="A19:A30" si="2">A18+1</f>
        <v>3</v>
      </c>
      <c r="B19" s="224" t="s">
        <v>451</v>
      </c>
      <c r="C19" s="225"/>
      <c r="D19" s="226">
        <v>2001</v>
      </c>
      <c r="E19" s="226" t="s">
        <v>4</v>
      </c>
      <c r="F19" s="226" t="s">
        <v>453</v>
      </c>
      <c r="G19" s="226" t="s">
        <v>452</v>
      </c>
      <c r="H19" s="258">
        <v>56.95</v>
      </c>
      <c r="I19" s="70">
        <v>143</v>
      </c>
      <c r="J19" s="98"/>
      <c r="K19" s="96"/>
      <c r="L19" s="97"/>
      <c r="M19" s="11">
        <f t="shared" si="0"/>
        <v>16</v>
      </c>
      <c r="N19" s="95" t="str">
        <f t="shared" si="1"/>
        <v>МС</v>
      </c>
      <c r="O19" s="228" t="s">
        <v>454</v>
      </c>
      <c r="P19" s="116"/>
    </row>
    <row r="20" spans="1:16" s="3" customFormat="1" ht="15" x14ac:dyDescent="0.2">
      <c r="A20" s="111">
        <f t="shared" si="2"/>
        <v>4</v>
      </c>
      <c r="B20" s="224" t="s">
        <v>311</v>
      </c>
      <c r="C20" s="225"/>
      <c r="D20" s="226">
        <v>2004</v>
      </c>
      <c r="E20" s="226" t="s">
        <v>5</v>
      </c>
      <c r="F20" s="226" t="s">
        <v>162</v>
      </c>
      <c r="G20" s="234" t="s">
        <v>318</v>
      </c>
      <c r="H20" s="258">
        <v>54.85</v>
      </c>
      <c r="I20" s="11">
        <v>121</v>
      </c>
      <c r="J20" s="98"/>
      <c r="K20" s="96"/>
      <c r="L20" s="97"/>
      <c r="M20" s="11">
        <f t="shared" si="0"/>
        <v>15</v>
      </c>
      <c r="N20" s="95" t="str">
        <f t="shared" si="1"/>
        <v>+МС</v>
      </c>
      <c r="O20" s="228" t="s">
        <v>322</v>
      </c>
      <c r="P20" s="116"/>
    </row>
    <row r="21" spans="1:16" s="3" customFormat="1" ht="15" x14ac:dyDescent="0.2">
      <c r="A21" s="111">
        <f t="shared" si="2"/>
        <v>5</v>
      </c>
      <c r="B21" s="224" t="s">
        <v>433</v>
      </c>
      <c r="C21" s="225"/>
      <c r="D21" s="226">
        <v>2002</v>
      </c>
      <c r="E21" s="226" t="s">
        <v>5</v>
      </c>
      <c r="F21" s="226" t="s">
        <v>137</v>
      </c>
      <c r="G21" s="234" t="s">
        <v>435</v>
      </c>
      <c r="H21" s="258">
        <v>57.45</v>
      </c>
      <c r="I21" s="11">
        <v>117</v>
      </c>
      <c r="J21" s="98"/>
      <c r="K21" s="96"/>
      <c r="L21" s="97"/>
      <c r="M21" s="11">
        <f t="shared" si="0"/>
        <v>14</v>
      </c>
      <c r="N21" s="95" t="str">
        <f t="shared" si="1"/>
        <v>КМС</v>
      </c>
      <c r="O21" s="228" t="s">
        <v>436</v>
      </c>
      <c r="P21" s="116"/>
    </row>
    <row r="22" spans="1:16" s="3" customFormat="1" ht="15" x14ac:dyDescent="0.2">
      <c r="A22" s="111">
        <f t="shared" si="2"/>
        <v>6</v>
      </c>
      <c r="B22" s="224" t="s">
        <v>216</v>
      </c>
      <c r="C22" s="225"/>
      <c r="D22" s="226">
        <v>2004</v>
      </c>
      <c r="E22" s="226" t="s">
        <v>5</v>
      </c>
      <c r="F22" s="226" t="s">
        <v>138</v>
      </c>
      <c r="G22" s="234" t="s">
        <v>223</v>
      </c>
      <c r="H22" s="258">
        <v>56.35</v>
      </c>
      <c r="I22" s="70">
        <v>111</v>
      </c>
      <c r="J22" s="100"/>
      <c r="K22" s="96"/>
      <c r="L22" s="97"/>
      <c r="M22" s="11">
        <f t="shared" si="0"/>
        <v>13</v>
      </c>
      <c r="N22" s="95" t="str">
        <f t="shared" si="1"/>
        <v>КМС</v>
      </c>
      <c r="O22" s="236" t="s">
        <v>229</v>
      </c>
      <c r="P22" s="116"/>
    </row>
    <row r="23" spans="1:16" s="3" customFormat="1" ht="15" x14ac:dyDescent="0.2">
      <c r="A23" s="111">
        <f t="shared" si="2"/>
        <v>7</v>
      </c>
      <c r="B23" s="224" t="s">
        <v>541</v>
      </c>
      <c r="C23" s="225"/>
      <c r="D23" s="226">
        <v>2001</v>
      </c>
      <c r="E23" s="226" t="s">
        <v>5</v>
      </c>
      <c r="F23" s="226" t="s">
        <v>105</v>
      </c>
      <c r="G23" s="234"/>
      <c r="H23" s="258">
        <v>53.6</v>
      </c>
      <c r="I23" s="70">
        <v>109</v>
      </c>
      <c r="J23" s="98"/>
      <c r="K23" s="96"/>
      <c r="L23" s="97"/>
      <c r="M23" s="11">
        <f t="shared" si="0"/>
        <v>12</v>
      </c>
      <c r="N23" s="95" t="str">
        <f t="shared" si="1"/>
        <v>КМС</v>
      </c>
      <c r="O23" s="228" t="s">
        <v>564</v>
      </c>
      <c r="P23" s="116"/>
    </row>
    <row r="24" spans="1:16" s="3" customFormat="1" ht="15" x14ac:dyDescent="0.2">
      <c r="A24" s="111">
        <f t="shared" si="2"/>
        <v>8</v>
      </c>
      <c r="B24" s="224" t="s">
        <v>292</v>
      </c>
      <c r="C24" s="225"/>
      <c r="D24" s="226">
        <v>2002</v>
      </c>
      <c r="E24" s="226" t="s">
        <v>5</v>
      </c>
      <c r="F24" s="226" t="s">
        <v>140</v>
      </c>
      <c r="G24" s="234"/>
      <c r="H24" s="258">
        <v>57.05</v>
      </c>
      <c r="I24" s="77">
        <v>95</v>
      </c>
      <c r="J24" s="100"/>
      <c r="K24" s="96"/>
      <c r="L24" s="97"/>
      <c r="M24" s="11">
        <f t="shared" si="0"/>
        <v>11</v>
      </c>
      <c r="N24" s="95" t="str">
        <f t="shared" si="1"/>
        <v>КМС</v>
      </c>
      <c r="O24" s="228" t="s">
        <v>303</v>
      </c>
      <c r="P24" s="116"/>
    </row>
    <row r="25" spans="1:16" s="3" customFormat="1" ht="15" x14ac:dyDescent="0.2">
      <c r="A25" s="111">
        <f t="shared" si="2"/>
        <v>9</v>
      </c>
      <c r="B25" s="224" t="s">
        <v>313</v>
      </c>
      <c r="C25" s="225"/>
      <c r="D25" s="226">
        <v>2005</v>
      </c>
      <c r="E25" s="226" t="s">
        <v>5</v>
      </c>
      <c r="F25" s="226" t="s">
        <v>162</v>
      </c>
      <c r="G25" s="234" t="s">
        <v>316</v>
      </c>
      <c r="H25" s="258">
        <v>57.6</v>
      </c>
      <c r="I25" s="70">
        <v>86</v>
      </c>
      <c r="J25" s="98"/>
      <c r="K25" s="96"/>
      <c r="L25" s="97"/>
      <c r="M25" s="11">
        <f t="shared" si="0"/>
        <v>10</v>
      </c>
      <c r="N25" s="95" t="str">
        <f t="shared" si="1"/>
        <v>КМС</v>
      </c>
      <c r="O25" s="228" t="s">
        <v>324</v>
      </c>
      <c r="P25" s="116"/>
    </row>
    <row r="26" spans="1:16" ht="13.9" customHeight="1" x14ac:dyDescent="0.2">
      <c r="A26" s="111">
        <f t="shared" si="2"/>
        <v>10</v>
      </c>
      <c r="B26" s="224" t="s">
        <v>529</v>
      </c>
      <c r="C26" s="225"/>
      <c r="D26" s="240">
        <v>2005</v>
      </c>
      <c r="E26" s="240" t="s">
        <v>233</v>
      </c>
      <c r="F26" s="226" t="s">
        <v>533</v>
      </c>
      <c r="G26" s="226" t="s">
        <v>531</v>
      </c>
      <c r="H26" s="258">
        <v>55.65</v>
      </c>
      <c r="I26" s="70">
        <v>76</v>
      </c>
      <c r="J26" s="96"/>
      <c r="K26" s="96"/>
      <c r="L26" s="97"/>
      <c r="M26" s="11">
        <f t="shared" si="0"/>
        <v>9</v>
      </c>
      <c r="N26" s="95" t="str">
        <f t="shared" si="1"/>
        <v>+КМС</v>
      </c>
      <c r="O26" s="228" t="s">
        <v>532</v>
      </c>
      <c r="P26" s="116"/>
    </row>
    <row r="27" spans="1:16" ht="15" x14ac:dyDescent="0.2">
      <c r="A27" s="111">
        <f t="shared" si="2"/>
        <v>11</v>
      </c>
      <c r="B27" s="224" t="s">
        <v>519</v>
      </c>
      <c r="C27" s="225"/>
      <c r="D27" s="226">
        <v>2005</v>
      </c>
      <c r="E27" s="226" t="s">
        <v>5</v>
      </c>
      <c r="F27" s="226" t="s">
        <v>175</v>
      </c>
      <c r="G27" s="235"/>
      <c r="H27" s="258">
        <v>57.5</v>
      </c>
      <c r="I27" s="11">
        <v>70</v>
      </c>
      <c r="J27" s="96"/>
      <c r="K27" s="96"/>
      <c r="L27" s="97"/>
      <c r="M27" s="11">
        <f t="shared" si="0"/>
        <v>8</v>
      </c>
      <c r="N27" s="95" t="str">
        <f t="shared" si="1"/>
        <v>КМС</v>
      </c>
      <c r="O27" s="228" t="s">
        <v>525</v>
      </c>
      <c r="P27" s="116"/>
    </row>
    <row r="28" spans="1:16" ht="15" x14ac:dyDescent="0.2">
      <c r="A28" s="111">
        <f t="shared" si="2"/>
        <v>12</v>
      </c>
      <c r="B28" s="224" t="s">
        <v>469</v>
      </c>
      <c r="C28" s="225"/>
      <c r="D28" s="226">
        <v>2004</v>
      </c>
      <c r="E28" s="226">
        <v>1</v>
      </c>
      <c r="F28" s="226" t="s">
        <v>136</v>
      </c>
      <c r="G28" s="226"/>
      <c r="H28" s="258">
        <v>51.45</v>
      </c>
      <c r="I28" s="11">
        <v>66</v>
      </c>
      <c r="J28" s="99"/>
      <c r="K28" s="96"/>
      <c r="L28" s="97"/>
      <c r="M28" s="11">
        <f t="shared" si="0"/>
        <v>7</v>
      </c>
      <c r="N28" s="95" t="str">
        <f t="shared" si="1"/>
        <v>+КМС</v>
      </c>
      <c r="O28" s="228" t="s">
        <v>478</v>
      </c>
      <c r="P28" s="116"/>
    </row>
    <row r="29" spans="1:16" ht="12.75" customHeight="1" x14ac:dyDescent="0.2">
      <c r="A29" s="111">
        <f t="shared" si="2"/>
        <v>13</v>
      </c>
      <c r="B29" s="224" t="s">
        <v>281</v>
      </c>
      <c r="C29" s="225"/>
      <c r="D29" s="226">
        <v>2005</v>
      </c>
      <c r="E29" s="226">
        <v>1</v>
      </c>
      <c r="F29" s="226" t="s">
        <v>139</v>
      </c>
      <c r="G29" s="234"/>
      <c r="H29" s="258">
        <v>54.3</v>
      </c>
      <c r="I29" s="70">
        <v>56</v>
      </c>
      <c r="J29" s="96"/>
      <c r="K29" s="96"/>
      <c r="L29" s="97"/>
      <c r="M29" s="11">
        <f t="shared" si="0"/>
        <v>6</v>
      </c>
      <c r="N29" s="95" t="str">
        <f t="shared" si="1"/>
        <v>-</v>
      </c>
      <c r="O29" s="228" t="s">
        <v>286</v>
      </c>
      <c r="P29" s="116"/>
    </row>
    <row r="30" spans="1:16" ht="12.75" customHeight="1" thickBot="1" x14ac:dyDescent="0.25">
      <c r="A30" s="111">
        <f t="shared" si="2"/>
        <v>14</v>
      </c>
      <c r="B30" s="224" t="s">
        <v>520</v>
      </c>
      <c r="C30" s="225"/>
      <c r="D30" s="241">
        <v>2002</v>
      </c>
      <c r="E30" s="241">
        <v>1</v>
      </c>
      <c r="F30" s="226" t="s">
        <v>175</v>
      </c>
      <c r="G30" s="235"/>
      <c r="H30" s="258">
        <v>55.9</v>
      </c>
      <c r="I30" s="70">
        <v>14</v>
      </c>
      <c r="J30" s="96"/>
      <c r="K30" s="96"/>
      <c r="L30" s="97"/>
      <c r="M30" s="11">
        <f t="shared" si="0"/>
        <v>5</v>
      </c>
      <c r="N30" s="95" t="str">
        <f t="shared" si="1"/>
        <v>-</v>
      </c>
      <c r="O30" s="228" t="s">
        <v>526</v>
      </c>
      <c r="P30" s="116"/>
    </row>
    <row r="31" spans="1:16" x14ac:dyDescent="0.2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</row>
    <row r="32" spans="1:16" x14ac:dyDescent="0.2">
      <c r="A32" s="107" t="s">
        <v>16</v>
      </c>
      <c r="B32" s="108"/>
      <c r="C32" s="108"/>
      <c r="D32" s="108" t="s">
        <v>125</v>
      </c>
      <c r="E32" s="108"/>
      <c r="F32" s="108"/>
      <c r="G32" s="107" t="s">
        <v>90</v>
      </c>
      <c r="H32" s="108" t="s">
        <v>570</v>
      </c>
      <c r="I32" s="108"/>
      <c r="J32" s="108"/>
      <c r="K32" s="108"/>
      <c r="L32" s="108"/>
      <c r="M32" s="108"/>
      <c r="N32" s="108"/>
      <c r="O32" s="108"/>
    </row>
    <row r="33" spans="1:15" ht="4.5" customHeight="1" x14ac:dyDescent="0.2">
      <c r="A33" s="107"/>
      <c r="B33" s="108"/>
      <c r="C33" s="108"/>
      <c r="D33" s="108"/>
      <c r="E33" s="108"/>
      <c r="F33" s="108"/>
      <c r="G33" s="107"/>
      <c r="H33" s="108"/>
      <c r="I33" s="108"/>
      <c r="J33" s="108"/>
      <c r="K33" s="108"/>
      <c r="L33" s="108"/>
      <c r="M33" s="108"/>
      <c r="N33" s="108"/>
      <c r="O33" s="108"/>
    </row>
    <row r="34" spans="1:15" x14ac:dyDescent="0.2">
      <c r="A34" s="107" t="s">
        <v>17</v>
      </c>
      <c r="B34" s="108"/>
      <c r="C34" s="108"/>
      <c r="D34" s="108" t="s">
        <v>107</v>
      </c>
      <c r="E34" s="108"/>
      <c r="F34" s="108"/>
      <c r="G34" s="107" t="s">
        <v>91</v>
      </c>
      <c r="H34" s="108" t="s">
        <v>571</v>
      </c>
      <c r="I34" s="108"/>
      <c r="J34" s="108"/>
      <c r="K34" s="108"/>
      <c r="L34" s="108"/>
      <c r="M34" s="108"/>
      <c r="N34" s="108"/>
      <c r="O34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18">
    <sortCondition ref="H17:H18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7"/>
  <sheetViews>
    <sheetView view="pageBreakPreview" topLeftCell="A7" zoomScaleNormal="70" zoomScaleSheetLayoutView="100" workbookViewId="0">
      <selection activeCell="N30" sqref="N30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129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180</v>
      </c>
      <c r="B9" s="392"/>
      <c r="C9" s="392"/>
      <c r="D9" s="397" t="s">
        <v>127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" customHeight="1" x14ac:dyDescent="0.2">
      <c r="A10" s="392"/>
      <c r="B10" s="392"/>
      <c r="C10" s="392"/>
      <c r="D10" s="378" t="s">
        <v>62</v>
      </c>
      <c r="E10" s="378"/>
      <c r="F10" s="378"/>
      <c r="G10" s="378"/>
      <c r="H10" s="378"/>
      <c r="I10" s="378"/>
      <c r="J10" s="378"/>
      <c r="K10" s="378"/>
      <c r="L10" s="378"/>
      <c r="M10" s="378"/>
      <c r="N10" s="65">
        <v>159</v>
      </c>
      <c r="O10" s="65">
        <v>126</v>
      </c>
      <c r="P10" s="65">
        <v>73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12"/>
      <c r="F12" s="112"/>
      <c r="G12" s="112"/>
      <c r="H12" s="112"/>
      <c r="I12" s="112"/>
      <c r="J12" s="112"/>
      <c r="K12" s="112"/>
      <c r="L12" s="112"/>
      <c r="M12" s="112"/>
      <c r="N12" s="113"/>
      <c r="O12" s="113"/>
      <c r="P12" s="113"/>
    </row>
    <row r="13" spans="1:16" x14ac:dyDescent="0.2">
      <c r="A13" s="386" t="s">
        <v>36</v>
      </c>
      <c r="B13" s="386"/>
      <c r="C13" s="386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3"/>
      <c r="O13" s="113"/>
      <c r="P13" s="113"/>
    </row>
    <row r="14" spans="1:16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</row>
    <row r="15" spans="1:16" ht="11.25" customHeight="1" x14ac:dyDescent="0.2">
      <c r="A15" s="401" t="s">
        <v>6</v>
      </c>
      <c r="B15" s="401" t="s">
        <v>59</v>
      </c>
      <c r="C15" s="401"/>
      <c r="D15" s="402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19</v>
      </c>
      <c r="J15" s="409" t="s">
        <v>19</v>
      </c>
      <c r="K15" s="409"/>
      <c r="L15" s="404" t="s">
        <v>22</v>
      </c>
      <c r="M15" s="404" t="s">
        <v>13</v>
      </c>
      <c r="N15" s="404" t="s">
        <v>14</v>
      </c>
      <c r="O15" s="404" t="s">
        <v>15</v>
      </c>
      <c r="P15" s="407"/>
    </row>
    <row r="16" spans="1:16" x14ac:dyDescent="0.2">
      <c r="A16" s="401"/>
      <c r="B16" s="432"/>
      <c r="C16" s="432"/>
      <c r="D16" s="403"/>
      <c r="E16" s="405"/>
      <c r="F16" s="406"/>
      <c r="G16" s="405"/>
      <c r="H16" s="405"/>
      <c r="I16" s="405"/>
      <c r="J16" s="109" t="s">
        <v>21</v>
      </c>
      <c r="K16" s="109" t="s">
        <v>23</v>
      </c>
      <c r="L16" s="405"/>
      <c r="M16" s="405"/>
      <c r="N16" s="405"/>
      <c r="O16" s="405"/>
      <c r="P16" s="408"/>
    </row>
    <row r="17" spans="1:16" ht="15" x14ac:dyDescent="0.2">
      <c r="A17" s="110">
        <v>1</v>
      </c>
      <c r="B17" s="224" t="s">
        <v>248</v>
      </c>
      <c r="C17" s="225"/>
      <c r="D17" s="226">
        <v>2003</v>
      </c>
      <c r="E17" s="226" t="s">
        <v>4</v>
      </c>
      <c r="F17" s="226" t="s">
        <v>249</v>
      </c>
      <c r="G17" s="234"/>
      <c r="H17" s="258">
        <v>62.6</v>
      </c>
      <c r="I17" s="11">
        <v>163</v>
      </c>
      <c r="J17" s="93"/>
      <c r="K17" s="93"/>
      <c r="L17" s="94"/>
      <c r="M17" s="11">
        <f t="shared" ref="M17:M23" si="0">IF(A17=1,20,IF(A17=2,18,IF(A17=3,16,IF(A17&gt;19,0,19-A17))))</f>
        <v>20</v>
      </c>
      <c r="N17" s="95" t="str">
        <f t="shared" ref="N17:N23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228" t="s">
        <v>117</v>
      </c>
      <c r="P17" s="116"/>
    </row>
    <row r="18" spans="1:16" s="3" customFormat="1" ht="15" x14ac:dyDescent="0.2">
      <c r="A18" s="111">
        <f>A17+1</f>
        <v>2</v>
      </c>
      <c r="B18" s="224" t="s">
        <v>130</v>
      </c>
      <c r="C18" s="225"/>
      <c r="D18" s="226">
        <v>2003</v>
      </c>
      <c r="E18" s="226" t="s">
        <v>3</v>
      </c>
      <c r="F18" s="226" t="s">
        <v>131</v>
      </c>
      <c r="G18" s="234" t="s">
        <v>244</v>
      </c>
      <c r="H18" s="258">
        <v>62.8</v>
      </c>
      <c r="I18" s="11">
        <v>148</v>
      </c>
      <c r="J18" s="99"/>
      <c r="K18" s="96"/>
      <c r="L18" s="97"/>
      <c r="M18" s="11">
        <f t="shared" si="0"/>
        <v>18</v>
      </c>
      <c r="N18" s="95" t="str">
        <f t="shared" si="1"/>
        <v>МС</v>
      </c>
      <c r="O18" s="228" t="s">
        <v>247</v>
      </c>
      <c r="P18" s="116"/>
    </row>
    <row r="19" spans="1:16" s="3" customFormat="1" ht="15" x14ac:dyDescent="0.2">
      <c r="A19" s="111">
        <f t="shared" ref="A19:A23" si="2">A18+1</f>
        <v>3</v>
      </c>
      <c r="B19" s="224" t="s">
        <v>385</v>
      </c>
      <c r="C19" s="225"/>
      <c r="D19" s="226">
        <v>2004</v>
      </c>
      <c r="E19" s="226" t="s">
        <v>3</v>
      </c>
      <c r="F19" s="226" t="s">
        <v>135</v>
      </c>
      <c r="G19" s="234" t="s">
        <v>387</v>
      </c>
      <c r="H19" s="258">
        <v>58.2</v>
      </c>
      <c r="I19" s="70">
        <v>102</v>
      </c>
      <c r="J19" s="98"/>
      <c r="K19" s="96"/>
      <c r="L19" s="97"/>
      <c r="M19" s="11">
        <f t="shared" si="0"/>
        <v>16</v>
      </c>
      <c r="N19" s="95" t="str">
        <f t="shared" si="1"/>
        <v>КМС</v>
      </c>
      <c r="O19" s="228" t="s">
        <v>388</v>
      </c>
      <c r="P19" s="116"/>
    </row>
    <row r="20" spans="1:16" s="3" customFormat="1" ht="15.6" customHeight="1" x14ac:dyDescent="0.2">
      <c r="A20" s="111">
        <f t="shared" si="2"/>
        <v>4</v>
      </c>
      <c r="B20" s="322" t="s">
        <v>308</v>
      </c>
      <c r="C20" s="225"/>
      <c r="D20" s="226">
        <v>2001</v>
      </c>
      <c r="E20" s="226" t="s">
        <v>5</v>
      </c>
      <c r="F20" s="226" t="s">
        <v>162</v>
      </c>
      <c r="G20" s="234" t="s">
        <v>316</v>
      </c>
      <c r="H20" s="258">
        <v>62.7</v>
      </c>
      <c r="I20" s="11">
        <v>100</v>
      </c>
      <c r="J20" s="98"/>
      <c r="K20" s="96"/>
      <c r="L20" s="97"/>
      <c r="M20" s="11">
        <f t="shared" si="0"/>
        <v>15</v>
      </c>
      <c r="N20" s="95" t="str">
        <f t="shared" si="1"/>
        <v>КМС</v>
      </c>
      <c r="O20" s="228" t="s">
        <v>317</v>
      </c>
      <c r="P20" s="116"/>
    </row>
    <row r="21" spans="1:16" s="3" customFormat="1" ht="15" x14ac:dyDescent="0.2">
      <c r="A21" s="111">
        <f t="shared" si="2"/>
        <v>5</v>
      </c>
      <c r="B21" s="224" t="s">
        <v>278</v>
      </c>
      <c r="C21" s="225"/>
      <c r="D21" s="226">
        <v>2004</v>
      </c>
      <c r="E21" s="226">
        <v>1</v>
      </c>
      <c r="F21" s="226" t="s">
        <v>139</v>
      </c>
      <c r="G21" s="234"/>
      <c r="H21" s="258">
        <v>62.2</v>
      </c>
      <c r="I21" s="11">
        <v>65</v>
      </c>
      <c r="J21" s="100"/>
      <c r="K21" s="96"/>
      <c r="L21" s="97"/>
      <c r="M21" s="11">
        <f t="shared" si="0"/>
        <v>14</v>
      </c>
      <c r="N21" s="95" t="str">
        <f t="shared" si="1"/>
        <v>-</v>
      </c>
      <c r="O21" s="228" t="s">
        <v>282</v>
      </c>
      <c r="P21" s="116"/>
    </row>
    <row r="22" spans="1:16" s="3" customFormat="1" ht="15" x14ac:dyDescent="0.2">
      <c r="A22" s="111">
        <f t="shared" si="2"/>
        <v>6</v>
      </c>
      <c r="B22" s="224" t="s">
        <v>381</v>
      </c>
      <c r="C22" s="225"/>
      <c r="D22" s="226">
        <v>2005</v>
      </c>
      <c r="E22" s="226" t="s">
        <v>5</v>
      </c>
      <c r="F22" s="226" t="s">
        <v>382</v>
      </c>
      <c r="G22" s="234" t="s">
        <v>383</v>
      </c>
      <c r="H22" s="258">
        <v>62.3</v>
      </c>
      <c r="I22" s="70">
        <v>65</v>
      </c>
      <c r="J22" s="98"/>
      <c r="K22" s="96"/>
      <c r="L22" s="97"/>
      <c r="M22" s="11">
        <f t="shared" si="0"/>
        <v>13</v>
      </c>
      <c r="N22" s="95" t="str">
        <f t="shared" si="1"/>
        <v>-</v>
      </c>
      <c r="O22" s="228" t="s">
        <v>384</v>
      </c>
      <c r="P22" s="116"/>
    </row>
    <row r="23" spans="1:16" ht="13.9" customHeight="1" x14ac:dyDescent="0.2">
      <c r="A23" s="111">
        <f t="shared" si="2"/>
        <v>7</v>
      </c>
      <c r="B23" s="224" t="s">
        <v>464</v>
      </c>
      <c r="C23" s="225"/>
      <c r="D23" s="226">
        <v>2005</v>
      </c>
      <c r="E23" s="226">
        <v>1</v>
      </c>
      <c r="F23" s="226" t="s">
        <v>136</v>
      </c>
      <c r="G23" s="226"/>
      <c r="H23" s="258">
        <v>63</v>
      </c>
      <c r="I23" s="70">
        <v>56</v>
      </c>
      <c r="J23" s="96"/>
      <c r="K23" s="96"/>
      <c r="L23" s="97"/>
      <c r="M23" s="11">
        <f t="shared" si="0"/>
        <v>12</v>
      </c>
      <c r="N23" s="95" t="str">
        <f t="shared" si="1"/>
        <v>-</v>
      </c>
      <c r="O23" s="228" t="s">
        <v>476</v>
      </c>
      <c r="P23" s="116"/>
    </row>
    <row r="24" spans="1:16" x14ac:dyDescent="0.2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</row>
    <row r="25" spans="1:16" x14ac:dyDescent="0.2">
      <c r="A25" s="107" t="s">
        <v>16</v>
      </c>
      <c r="B25" s="108"/>
      <c r="C25" s="108"/>
      <c r="D25" s="108" t="s">
        <v>125</v>
      </c>
      <c r="E25" s="108"/>
      <c r="F25" s="108"/>
      <c r="G25" s="107" t="s">
        <v>90</v>
      </c>
      <c r="H25" s="108" t="s">
        <v>570</v>
      </c>
      <c r="I25" s="108"/>
      <c r="J25" s="108"/>
      <c r="K25" s="108"/>
      <c r="L25" s="108"/>
      <c r="M25" s="108"/>
      <c r="N25" s="108"/>
      <c r="O25" s="108"/>
    </row>
    <row r="26" spans="1:16" ht="4.5" customHeight="1" x14ac:dyDescent="0.2">
      <c r="A26" s="107"/>
      <c r="B26" s="108"/>
      <c r="C26" s="108"/>
      <c r="D26" s="108"/>
      <c r="E26" s="108"/>
      <c r="F26" s="108"/>
      <c r="G26" s="107"/>
      <c r="H26" s="108"/>
      <c r="I26" s="108"/>
      <c r="J26" s="108"/>
      <c r="K26" s="108"/>
      <c r="L26" s="108"/>
      <c r="M26" s="108"/>
      <c r="N26" s="108"/>
      <c r="O26" s="108"/>
    </row>
    <row r="27" spans="1:16" x14ac:dyDescent="0.2">
      <c r="A27" s="107" t="s">
        <v>17</v>
      </c>
      <c r="B27" s="108"/>
      <c r="C27" s="108"/>
      <c r="D27" s="108" t="s">
        <v>107</v>
      </c>
      <c r="E27" s="108"/>
      <c r="F27" s="108"/>
      <c r="G27" s="107" t="s">
        <v>91</v>
      </c>
      <c r="H27" s="108" t="s">
        <v>571</v>
      </c>
      <c r="I27" s="108"/>
      <c r="J27" s="108"/>
      <c r="K27" s="108"/>
      <c r="L27" s="108"/>
      <c r="M27" s="108"/>
      <c r="N27" s="108"/>
      <c r="O27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21:P22">
    <sortCondition ref="H21:H22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6"/>
  <sheetViews>
    <sheetView view="pageBreakPreview" topLeftCell="A4" zoomScaleNormal="70" zoomScaleSheetLayoutView="100" workbookViewId="0">
      <selection activeCell="A22" sqref="A22:XFD2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129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167</v>
      </c>
      <c r="B9" s="392"/>
      <c r="C9" s="392"/>
      <c r="D9" s="397" t="s">
        <v>127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" customHeight="1" x14ac:dyDescent="0.2">
      <c r="A10" s="392"/>
      <c r="B10" s="392"/>
      <c r="C10" s="392"/>
      <c r="D10" s="378" t="s">
        <v>250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1">
        <v>167</v>
      </c>
      <c r="O10" s="231">
        <v>135</v>
      </c>
      <c r="P10" s="231">
        <v>79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12"/>
      <c r="F12" s="112"/>
      <c r="G12" s="112"/>
      <c r="H12" s="112"/>
      <c r="I12" s="112"/>
      <c r="J12" s="112"/>
      <c r="K12" s="112"/>
      <c r="L12" s="112"/>
      <c r="M12" s="112"/>
      <c r="N12" s="113"/>
      <c r="O12" s="113"/>
      <c r="P12" s="113"/>
    </row>
    <row r="13" spans="1:16" x14ac:dyDescent="0.2">
      <c r="A13" s="386" t="s">
        <v>36</v>
      </c>
      <c r="B13" s="386"/>
      <c r="C13" s="386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3"/>
      <c r="O13" s="113"/>
      <c r="P13" s="113"/>
    </row>
    <row r="14" spans="1:16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</row>
    <row r="15" spans="1:16" ht="11.25" customHeight="1" x14ac:dyDescent="0.2">
      <c r="A15" s="401" t="s">
        <v>6</v>
      </c>
      <c r="B15" s="401" t="s">
        <v>59</v>
      </c>
      <c r="C15" s="401"/>
      <c r="D15" s="402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19</v>
      </c>
      <c r="J15" s="409" t="s">
        <v>19</v>
      </c>
      <c r="K15" s="409"/>
      <c r="L15" s="404" t="s">
        <v>22</v>
      </c>
      <c r="M15" s="404" t="s">
        <v>13</v>
      </c>
      <c r="N15" s="404" t="s">
        <v>14</v>
      </c>
      <c r="O15" s="404" t="s">
        <v>15</v>
      </c>
      <c r="P15" s="407"/>
    </row>
    <row r="16" spans="1:16" x14ac:dyDescent="0.2">
      <c r="A16" s="401"/>
      <c r="B16" s="432"/>
      <c r="C16" s="432"/>
      <c r="D16" s="403"/>
      <c r="E16" s="405"/>
      <c r="F16" s="406"/>
      <c r="G16" s="405"/>
      <c r="H16" s="405"/>
      <c r="I16" s="405"/>
      <c r="J16" s="109" t="s">
        <v>21</v>
      </c>
      <c r="K16" s="109" t="s">
        <v>23</v>
      </c>
      <c r="L16" s="405"/>
      <c r="M16" s="405"/>
      <c r="N16" s="405"/>
      <c r="O16" s="405"/>
      <c r="P16" s="408"/>
    </row>
    <row r="17" spans="1:16" ht="15" x14ac:dyDescent="0.2">
      <c r="A17" s="110">
        <v>1</v>
      </c>
      <c r="B17" s="224" t="s">
        <v>357</v>
      </c>
      <c r="C17" s="225"/>
      <c r="D17" s="226">
        <v>2002</v>
      </c>
      <c r="E17" s="226" t="s">
        <v>3</v>
      </c>
      <c r="F17" s="226" t="s">
        <v>156</v>
      </c>
      <c r="G17" s="235" t="s">
        <v>363</v>
      </c>
      <c r="H17" s="258">
        <v>67.25</v>
      </c>
      <c r="I17" s="282">
        <v>182</v>
      </c>
      <c r="J17" s="93"/>
      <c r="K17" s="93"/>
      <c r="L17" s="94"/>
      <c r="M17" s="11">
        <f>IF(A17=1,20,IF(A17=2,18,IF(A17=3,16,IF(A17&gt;19,0,19-A17))))</f>
        <v>20</v>
      </c>
      <c r="N17" s="9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228" t="s">
        <v>553</v>
      </c>
      <c r="P17" s="229"/>
    </row>
    <row r="18" spans="1:16" s="3" customFormat="1" ht="15" x14ac:dyDescent="0.2">
      <c r="A18" s="111">
        <f>A17+1</f>
        <v>2</v>
      </c>
      <c r="B18" s="224" t="s">
        <v>230</v>
      </c>
      <c r="C18" s="225"/>
      <c r="D18" s="226">
        <v>2001</v>
      </c>
      <c r="E18" s="226" t="s">
        <v>4</v>
      </c>
      <c r="F18" s="226" t="s">
        <v>112</v>
      </c>
      <c r="G18" s="234" t="s">
        <v>237</v>
      </c>
      <c r="H18" s="258">
        <v>68</v>
      </c>
      <c r="I18" s="70">
        <v>157</v>
      </c>
      <c r="J18" s="99"/>
      <c r="K18" s="96"/>
      <c r="L18" s="97"/>
      <c r="M18" s="11">
        <f>IF(A18=1,20,IF(A18=2,18,IF(A18=3,16,IF(A18&gt;19,0,19-A18))))</f>
        <v>18</v>
      </c>
      <c r="N18" s="9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</v>
      </c>
      <c r="O18" s="228" t="s">
        <v>236</v>
      </c>
      <c r="P18" s="229"/>
    </row>
    <row r="19" spans="1:16" s="3" customFormat="1" ht="18" customHeight="1" x14ac:dyDescent="0.2">
      <c r="A19" s="111">
        <f t="shared" ref="A19:A20" si="0">A18+1</f>
        <v>3</v>
      </c>
      <c r="B19" s="224" t="s">
        <v>277</v>
      </c>
      <c r="C19" s="225"/>
      <c r="D19" s="226">
        <v>2005</v>
      </c>
      <c r="E19" s="226" t="s">
        <v>5</v>
      </c>
      <c r="F19" s="226" t="s">
        <v>139</v>
      </c>
      <c r="G19" s="234"/>
      <c r="H19" s="258">
        <v>66.099999999999994</v>
      </c>
      <c r="I19" s="70">
        <v>103</v>
      </c>
      <c r="J19" s="98"/>
      <c r="K19" s="96"/>
      <c r="L19" s="97"/>
      <c r="M19" s="11">
        <f>IF(A19=1,20,IF(A19=2,18,IF(A19=3,16,IF(A19&gt;19,0,19-A19))))</f>
        <v>16</v>
      </c>
      <c r="N19" s="9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228" t="s">
        <v>285</v>
      </c>
      <c r="P19" s="229"/>
    </row>
    <row r="20" spans="1:16" s="3" customFormat="1" ht="15" x14ac:dyDescent="0.2">
      <c r="A20" s="111">
        <f t="shared" si="0"/>
        <v>4</v>
      </c>
      <c r="B20" s="224" t="s">
        <v>489</v>
      </c>
      <c r="C20" s="225"/>
      <c r="D20" s="226">
        <v>2003</v>
      </c>
      <c r="E20" s="226" t="s">
        <v>5</v>
      </c>
      <c r="F20" s="226" t="s">
        <v>136</v>
      </c>
      <c r="G20" s="226"/>
      <c r="H20" s="258">
        <v>67.75</v>
      </c>
      <c r="I20" s="11">
        <v>100</v>
      </c>
      <c r="J20" s="98"/>
      <c r="K20" s="96"/>
      <c r="L20" s="97"/>
      <c r="M20" s="11">
        <f>IF(A20=1,20,IF(A20=2,18,IF(A20=3,16,IF(A20&gt;19,0,19-A20))))</f>
        <v>15</v>
      </c>
      <c r="N20" s="95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КМС</v>
      </c>
      <c r="O20" s="228" t="s">
        <v>492</v>
      </c>
      <c r="P20" s="229"/>
    </row>
    <row r="21" spans="1:16" x14ac:dyDescent="0.2">
      <c r="A21" s="108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</row>
    <row r="22" spans="1:16" x14ac:dyDescent="0.2">
      <c r="A22" s="400" t="s">
        <v>605</v>
      </c>
      <c r="B22" s="400"/>
      <c r="C22" s="400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</row>
    <row r="23" spans="1:16" x14ac:dyDescent="0.2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</row>
    <row r="24" spans="1:16" x14ac:dyDescent="0.2">
      <c r="A24" s="107" t="s">
        <v>16</v>
      </c>
      <c r="B24" s="108"/>
      <c r="C24" s="108"/>
      <c r="D24" s="108" t="s">
        <v>125</v>
      </c>
      <c r="E24" s="108"/>
      <c r="F24" s="108"/>
      <c r="G24" s="107" t="s">
        <v>90</v>
      </c>
      <c r="H24" s="108" t="s">
        <v>570</v>
      </c>
      <c r="I24" s="108"/>
      <c r="J24" s="108"/>
      <c r="K24" s="108"/>
      <c r="L24" s="108"/>
      <c r="M24" s="108"/>
      <c r="N24" s="108"/>
      <c r="O24" s="108"/>
    </row>
    <row r="25" spans="1:16" ht="4.5" customHeight="1" x14ac:dyDescent="0.2">
      <c r="A25" s="107"/>
      <c r="B25" s="108"/>
      <c r="C25" s="108"/>
      <c r="D25" s="108"/>
      <c r="E25" s="108"/>
      <c r="F25" s="108"/>
      <c r="G25" s="107"/>
      <c r="H25" s="108"/>
      <c r="I25" s="108"/>
      <c r="J25" s="108"/>
      <c r="K25" s="108"/>
      <c r="L25" s="108"/>
      <c r="M25" s="108"/>
      <c r="N25" s="108"/>
      <c r="O25" s="108"/>
    </row>
    <row r="26" spans="1:16" x14ac:dyDescent="0.2">
      <c r="A26" s="107" t="s">
        <v>17</v>
      </c>
      <c r="B26" s="108"/>
      <c r="C26" s="108"/>
      <c r="D26" s="108" t="s">
        <v>107</v>
      </c>
      <c r="E26" s="108"/>
      <c r="F26" s="108"/>
      <c r="G26" s="107" t="s">
        <v>91</v>
      </c>
      <c r="H26" s="108" t="s">
        <v>571</v>
      </c>
      <c r="I26" s="108"/>
      <c r="J26" s="108"/>
      <c r="K26" s="108"/>
      <c r="L26" s="108"/>
      <c r="M26" s="108"/>
      <c r="N26" s="108"/>
      <c r="O26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0">
    <sortCondition descending="1" ref="I17:I20"/>
  </sortState>
  <mergeCells count="32">
    <mergeCell ref="A22:P22"/>
    <mergeCell ref="N15:N16"/>
    <mergeCell ref="O15:P16"/>
    <mergeCell ref="G15:G16"/>
    <mergeCell ref="H15:H16"/>
    <mergeCell ref="I15:I16"/>
    <mergeCell ref="J15:K15"/>
    <mergeCell ref="L15:L16"/>
    <mergeCell ref="M15:M16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77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1"/>
  <sheetViews>
    <sheetView view="pageBreakPreview" zoomScaleNormal="70" zoomScaleSheetLayoutView="100" workbookViewId="0">
      <selection activeCell="R22" sqref="R22"/>
    </sheetView>
  </sheetViews>
  <sheetFormatPr defaultColWidth="9.140625" defaultRowHeight="12.75" x14ac:dyDescent="0.2"/>
  <cols>
    <col min="1" max="1" width="6.5703125" customWidth="1"/>
    <col min="2" max="2" width="17.42578125" customWidth="1"/>
    <col min="3" max="3" width="7.28515625" customWidth="1"/>
    <col min="4" max="4" width="9.42578125" customWidth="1"/>
    <col min="5" max="5" width="7.42578125" customWidth="1"/>
    <col min="6" max="6" width="22.28515625" customWidth="1"/>
    <col min="7" max="7" width="30.42578125" customWidth="1"/>
    <col min="8" max="8" width="10.140625" customWidth="1"/>
    <col min="9" max="9" width="12.42578125" customWidth="1"/>
    <col min="10" max="10" width="3.85546875" hidden="1" customWidth="1"/>
    <col min="11" max="11" width="4.85546875" hidden="1" customWidth="1"/>
    <col min="12" max="12" width="15" hidden="1" customWidth="1"/>
    <col min="13" max="13" width="7" customWidth="1"/>
    <col min="14" max="14" width="11.28515625" customWidth="1"/>
    <col min="15" max="16" width="16.5703125" customWidth="1"/>
  </cols>
  <sheetData>
    <row r="1" spans="1:16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6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ht="9" customHeight="1" x14ac:dyDescent="0.2"/>
    <row r="6" spans="1:16" ht="27" customHeight="1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4" t="s">
        <v>129</v>
      </c>
      <c r="O6" s="374"/>
      <c r="P6" s="374"/>
    </row>
    <row r="7" spans="1:16" ht="27.75" customHeight="1" x14ac:dyDescent="0.2">
      <c r="A7" s="390" t="s">
        <v>186</v>
      </c>
      <c r="B7" s="390"/>
      <c r="C7" s="377"/>
      <c r="D7" s="391" t="s">
        <v>187</v>
      </c>
      <c r="E7" s="391"/>
      <c r="F7" s="391"/>
      <c r="G7" s="391"/>
      <c r="H7" s="391"/>
      <c r="I7" s="391"/>
      <c r="J7" s="391"/>
      <c r="K7" s="391"/>
      <c r="L7" s="391"/>
      <c r="M7" s="391"/>
      <c r="N7" s="390" t="s">
        <v>20</v>
      </c>
      <c r="O7" s="390"/>
      <c r="P7" s="390"/>
    </row>
    <row r="8" spans="1:16" ht="15" x14ac:dyDescent="0.2">
      <c r="A8" s="393" t="s">
        <v>25</v>
      </c>
      <c r="B8" s="393"/>
      <c r="C8" s="393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6"/>
      <c r="N8" s="393" t="s">
        <v>2</v>
      </c>
      <c r="O8" s="393"/>
      <c r="P8" s="393"/>
    </row>
    <row r="9" spans="1:16" ht="15.75" x14ac:dyDescent="0.25">
      <c r="A9" s="392">
        <v>163</v>
      </c>
      <c r="B9" s="392"/>
      <c r="C9" s="392"/>
      <c r="D9" s="397" t="s">
        <v>127</v>
      </c>
      <c r="E9" s="375"/>
      <c r="F9" s="375"/>
      <c r="G9" s="375"/>
      <c r="H9" s="375"/>
      <c r="I9" s="375"/>
      <c r="J9" s="375"/>
      <c r="K9" s="375"/>
      <c r="L9" s="375"/>
      <c r="M9" s="398"/>
      <c r="N9" s="62" t="s">
        <v>3</v>
      </c>
      <c r="O9" s="62" t="s">
        <v>4</v>
      </c>
      <c r="P9" s="62" t="s">
        <v>5</v>
      </c>
    </row>
    <row r="10" spans="1:16" ht="15" customHeight="1" x14ac:dyDescent="0.2">
      <c r="A10" s="392"/>
      <c r="B10" s="392"/>
      <c r="C10" s="392"/>
      <c r="D10" s="378" t="s">
        <v>257</v>
      </c>
      <c r="E10" s="378"/>
      <c r="F10" s="378"/>
      <c r="G10" s="378"/>
      <c r="H10" s="378"/>
      <c r="I10" s="378"/>
      <c r="J10" s="378"/>
      <c r="K10" s="378"/>
      <c r="L10" s="378"/>
      <c r="M10" s="378"/>
      <c r="N10" s="231">
        <v>181</v>
      </c>
      <c r="O10" s="231">
        <v>146</v>
      </c>
      <c r="P10" s="231">
        <v>86</v>
      </c>
    </row>
    <row r="11" spans="1:16" x14ac:dyDescent="0.2">
      <c r="A11" s="9"/>
      <c r="B11" s="9"/>
      <c r="C11" s="9"/>
      <c r="N11" s="9"/>
      <c r="O11" s="9"/>
      <c r="P11" s="9"/>
    </row>
    <row r="12" spans="1:16" x14ac:dyDescent="0.2">
      <c r="A12" s="385" t="s">
        <v>35</v>
      </c>
      <c r="B12" s="386"/>
      <c r="C12" s="386"/>
      <c r="D12" s="11">
        <v>230</v>
      </c>
      <c r="E12" s="112"/>
      <c r="F12" s="112"/>
      <c r="G12" s="112"/>
      <c r="H12" s="112"/>
      <c r="I12" s="112"/>
      <c r="J12" s="112"/>
      <c r="K12" s="112"/>
      <c r="L12" s="112"/>
      <c r="M12" s="112"/>
      <c r="N12" s="113"/>
      <c r="O12" s="113"/>
      <c r="P12" s="113"/>
    </row>
    <row r="13" spans="1:16" x14ac:dyDescent="0.2">
      <c r="A13" s="386" t="s">
        <v>36</v>
      </c>
      <c r="B13" s="386"/>
      <c r="C13" s="386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3"/>
      <c r="O13" s="113"/>
      <c r="P13" s="113"/>
    </row>
    <row r="14" spans="1:16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</row>
    <row r="15" spans="1:16" ht="11.25" customHeight="1" x14ac:dyDescent="0.2">
      <c r="A15" s="401" t="s">
        <v>6</v>
      </c>
      <c r="B15" s="401" t="s">
        <v>59</v>
      </c>
      <c r="C15" s="401"/>
      <c r="D15" s="402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19</v>
      </c>
      <c r="J15" s="409" t="s">
        <v>19</v>
      </c>
      <c r="K15" s="409"/>
      <c r="L15" s="404" t="s">
        <v>22</v>
      </c>
      <c r="M15" s="404" t="s">
        <v>13</v>
      </c>
      <c r="N15" s="404" t="s">
        <v>14</v>
      </c>
      <c r="O15" s="404" t="s">
        <v>15</v>
      </c>
      <c r="P15" s="407"/>
    </row>
    <row r="16" spans="1:16" x14ac:dyDescent="0.2">
      <c r="A16" s="401"/>
      <c r="B16" s="432"/>
      <c r="C16" s="432"/>
      <c r="D16" s="403"/>
      <c r="E16" s="405"/>
      <c r="F16" s="406"/>
      <c r="G16" s="405"/>
      <c r="H16" s="405"/>
      <c r="I16" s="405"/>
      <c r="J16" s="109" t="s">
        <v>21</v>
      </c>
      <c r="K16" s="109" t="s">
        <v>23</v>
      </c>
      <c r="L16" s="405"/>
      <c r="M16" s="405"/>
      <c r="N16" s="405"/>
      <c r="O16" s="405"/>
      <c r="P16" s="408"/>
    </row>
    <row r="17" spans="1:16" ht="15" x14ac:dyDescent="0.2">
      <c r="A17" s="110">
        <v>1</v>
      </c>
      <c r="B17" s="224" t="s">
        <v>334</v>
      </c>
      <c r="C17" s="225"/>
      <c r="D17" s="226">
        <v>2003</v>
      </c>
      <c r="E17" s="226" t="s">
        <v>4</v>
      </c>
      <c r="F17" s="226" t="s">
        <v>141</v>
      </c>
      <c r="G17" s="234"/>
      <c r="H17" s="258">
        <v>69.650000000000006</v>
      </c>
      <c r="I17" s="282">
        <v>165</v>
      </c>
      <c r="J17" s="93"/>
      <c r="K17" s="93"/>
      <c r="L17" s="94"/>
      <c r="M17" s="11">
        <f t="shared" ref="M17:M25" si="0">IF(A17=1,20,IF(A17=2,18,IF(A17=3,16,IF(A17&gt;19,0,19-A17))))</f>
        <v>20</v>
      </c>
      <c r="N17" s="95" t="str">
        <f t="shared" ref="N17:N25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28" t="s">
        <v>336</v>
      </c>
      <c r="P17" s="229"/>
    </row>
    <row r="18" spans="1:16" s="3" customFormat="1" ht="15" x14ac:dyDescent="0.2">
      <c r="A18" s="111">
        <f>A17+1</f>
        <v>2</v>
      </c>
      <c r="B18" s="224" t="s">
        <v>242</v>
      </c>
      <c r="C18" s="225"/>
      <c r="D18" s="226">
        <v>2004</v>
      </c>
      <c r="E18" s="226" t="s">
        <v>4</v>
      </c>
      <c r="F18" s="226" t="s">
        <v>131</v>
      </c>
      <c r="G18" s="234" t="s">
        <v>244</v>
      </c>
      <c r="H18" s="258">
        <v>86.7</v>
      </c>
      <c r="I18" s="11">
        <v>150</v>
      </c>
      <c r="J18" s="96"/>
      <c r="K18" s="96"/>
      <c r="L18" s="97"/>
      <c r="M18" s="11">
        <f t="shared" si="0"/>
        <v>18</v>
      </c>
      <c r="N18" s="95" t="str">
        <f t="shared" si="1"/>
        <v>МС</v>
      </c>
      <c r="O18" s="228" t="s">
        <v>246</v>
      </c>
      <c r="P18" s="229"/>
    </row>
    <row r="19" spans="1:16" s="3" customFormat="1" ht="15" x14ac:dyDescent="0.2">
      <c r="A19" s="111">
        <f t="shared" ref="A19:A25" si="2">A18+1</f>
        <v>3</v>
      </c>
      <c r="B19" s="224" t="s">
        <v>214</v>
      </c>
      <c r="C19" s="225"/>
      <c r="D19" s="226">
        <v>2002</v>
      </c>
      <c r="E19" s="226" t="s">
        <v>5</v>
      </c>
      <c r="F19" s="226" t="s">
        <v>138</v>
      </c>
      <c r="G19" s="234" t="s">
        <v>223</v>
      </c>
      <c r="H19" s="258">
        <v>97.6</v>
      </c>
      <c r="I19" s="11">
        <v>149</v>
      </c>
      <c r="J19" s="100"/>
      <c r="K19" s="96"/>
      <c r="L19" s="97"/>
      <c r="M19" s="11">
        <f t="shared" si="0"/>
        <v>16</v>
      </c>
      <c r="N19" s="95" t="str">
        <f t="shared" si="1"/>
        <v>+МС</v>
      </c>
      <c r="O19" s="228" t="s">
        <v>225</v>
      </c>
      <c r="P19" s="229"/>
    </row>
    <row r="20" spans="1:16" s="3" customFormat="1" ht="15" x14ac:dyDescent="0.2">
      <c r="A20" s="111">
        <f t="shared" si="2"/>
        <v>4</v>
      </c>
      <c r="B20" s="224" t="s">
        <v>400</v>
      </c>
      <c r="C20" s="225"/>
      <c r="D20" s="226">
        <v>2002</v>
      </c>
      <c r="E20" s="226" t="s">
        <v>4</v>
      </c>
      <c r="F20" s="226" t="s">
        <v>133</v>
      </c>
      <c r="G20" s="234" t="s">
        <v>409</v>
      </c>
      <c r="H20" s="258">
        <v>95.4</v>
      </c>
      <c r="I20" s="314">
        <v>148</v>
      </c>
      <c r="J20" s="98"/>
      <c r="K20" s="96"/>
      <c r="L20" s="97"/>
      <c r="M20" s="11">
        <f t="shared" si="0"/>
        <v>15</v>
      </c>
      <c r="N20" s="95" t="str">
        <f t="shared" si="1"/>
        <v>МС</v>
      </c>
      <c r="O20" s="228" t="s">
        <v>414</v>
      </c>
      <c r="P20" s="229"/>
    </row>
    <row r="21" spans="1:16" s="3" customFormat="1" ht="15" x14ac:dyDescent="0.2">
      <c r="A21" s="111">
        <f t="shared" si="2"/>
        <v>5</v>
      </c>
      <c r="B21" s="224" t="s">
        <v>459</v>
      </c>
      <c r="C21" s="225"/>
      <c r="D21" s="226">
        <v>2003</v>
      </c>
      <c r="E21" s="226" t="s">
        <v>5</v>
      </c>
      <c r="F21" s="226" t="s">
        <v>118</v>
      </c>
      <c r="G21" s="226"/>
      <c r="H21" s="258">
        <v>80.55</v>
      </c>
      <c r="I21" s="11">
        <v>147</v>
      </c>
      <c r="J21" s="98"/>
      <c r="K21" s="96"/>
      <c r="L21" s="97"/>
      <c r="M21" s="11">
        <f t="shared" si="0"/>
        <v>14</v>
      </c>
      <c r="N21" s="95" t="str">
        <f t="shared" si="1"/>
        <v>+МС</v>
      </c>
      <c r="O21" s="228" t="s">
        <v>460</v>
      </c>
      <c r="P21" s="229"/>
    </row>
    <row r="22" spans="1:16" s="3" customFormat="1" ht="15" x14ac:dyDescent="0.2">
      <c r="A22" s="111">
        <f t="shared" si="2"/>
        <v>6</v>
      </c>
      <c r="B22" s="224" t="s">
        <v>470</v>
      </c>
      <c r="C22" s="225"/>
      <c r="D22" s="226">
        <v>2005</v>
      </c>
      <c r="E22" s="226" t="s">
        <v>5</v>
      </c>
      <c r="F22" s="226" t="s">
        <v>136</v>
      </c>
      <c r="G22" s="226"/>
      <c r="H22" s="258">
        <v>104.1</v>
      </c>
      <c r="I22" s="314">
        <v>131</v>
      </c>
      <c r="J22" s="98"/>
      <c r="K22" s="96"/>
      <c r="L22" s="97"/>
      <c r="M22" s="11">
        <f t="shared" si="0"/>
        <v>13</v>
      </c>
      <c r="N22" s="95" t="str">
        <f t="shared" si="1"/>
        <v>КМС</v>
      </c>
      <c r="O22" s="228" t="s">
        <v>483</v>
      </c>
      <c r="P22" s="229"/>
    </row>
    <row r="23" spans="1:16" s="3" customFormat="1" ht="15" x14ac:dyDescent="0.2">
      <c r="A23" s="111">
        <f t="shared" si="2"/>
        <v>7</v>
      </c>
      <c r="B23" s="224" t="s">
        <v>434</v>
      </c>
      <c r="C23" s="225"/>
      <c r="D23" s="226">
        <v>2004</v>
      </c>
      <c r="E23" s="226" t="s">
        <v>5</v>
      </c>
      <c r="F23" s="226" t="s">
        <v>137</v>
      </c>
      <c r="G23" s="234" t="s">
        <v>435</v>
      </c>
      <c r="H23" s="258">
        <v>89.65</v>
      </c>
      <c r="I23" s="70">
        <v>113</v>
      </c>
      <c r="J23" s="100"/>
      <c r="K23" s="96"/>
      <c r="L23" s="97"/>
      <c r="M23" s="11">
        <f t="shared" si="0"/>
        <v>12</v>
      </c>
      <c r="N23" s="95" t="str">
        <f t="shared" si="1"/>
        <v>КМС</v>
      </c>
      <c r="O23" s="228" t="s">
        <v>436</v>
      </c>
      <c r="P23" s="249"/>
    </row>
    <row r="24" spans="1:16" ht="13.9" customHeight="1" thickBot="1" x14ac:dyDescent="0.25">
      <c r="A24" s="111">
        <f t="shared" si="2"/>
        <v>8</v>
      </c>
      <c r="B24" s="224" t="s">
        <v>268</v>
      </c>
      <c r="C24" s="225"/>
      <c r="D24" s="241">
        <v>2005</v>
      </c>
      <c r="E24" s="241" t="s">
        <v>5</v>
      </c>
      <c r="F24" s="226" t="s">
        <v>206</v>
      </c>
      <c r="G24" s="234"/>
      <c r="H24" s="258">
        <v>73.400000000000006</v>
      </c>
      <c r="I24" s="77">
        <v>108</v>
      </c>
      <c r="J24" s="99"/>
      <c r="K24" s="96"/>
      <c r="L24" s="97"/>
      <c r="M24" s="11">
        <f t="shared" si="0"/>
        <v>11</v>
      </c>
      <c r="N24" s="95" t="str">
        <f t="shared" si="1"/>
        <v>КМС</v>
      </c>
      <c r="O24" s="228" t="s">
        <v>269</v>
      </c>
      <c r="P24" s="103"/>
    </row>
    <row r="25" spans="1:16" ht="15" x14ac:dyDescent="0.2">
      <c r="A25" s="111">
        <f t="shared" si="2"/>
        <v>9</v>
      </c>
      <c r="B25" s="224" t="s">
        <v>530</v>
      </c>
      <c r="C25" s="225"/>
      <c r="D25" s="240">
        <v>2003</v>
      </c>
      <c r="E25" s="240" t="s">
        <v>233</v>
      </c>
      <c r="F25" s="226" t="s">
        <v>533</v>
      </c>
      <c r="G25" s="226" t="s">
        <v>531</v>
      </c>
      <c r="H25" s="258">
        <v>79.7</v>
      </c>
      <c r="I25" s="70">
        <v>66</v>
      </c>
      <c r="J25" s="96"/>
      <c r="K25" s="96"/>
      <c r="L25" s="97"/>
      <c r="M25" s="11">
        <f t="shared" si="0"/>
        <v>10</v>
      </c>
      <c r="N25" s="95" t="str">
        <f t="shared" si="1"/>
        <v>-</v>
      </c>
      <c r="O25" s="228" t="s">
        <v>532</v>
      </c>
      <c r="P25" s="116"/>
    </row>
    <row r="26" spans="1:16" x14ac:dyDescent="0.2">
      <c r="A26" s="108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</row>
    <row r="27" spans="1:16" x14ac:dyDescent="0.2">
      <c r="A27" s="400" t="s">
        <v>606</v>
      </c>
      <c r="B27" s="400"/>
      <c r="C27" s="400"/>
      <c r="D27" s="400"/>
      <c r="E27" s="400"/>
      <c r="F27" s="400"/>
      <c r="G27" s="400"/>
      <c r="H27" s="400"/>
      <c r="I27" s="400"/>
      <c r="J27" s="400"/>
      <c r="K27" s="400"/>
      <c r="L27" s="400"/>
      <c r="M27" s="400"/>
      <c r="N27" s="400"/>
      <c r="O27" s="400"/>
      <c r="P27" s="400"/>
    </row>
    <row r="28" spans="1:16" x14ac:dyDescent="0.2">
      <c r="A28" s="108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</row>
    <row r="29" spans="1:16" x14ac:dyDescent="0.2">
      <c r="A29" s="107" t="s">
        <v>16</v>
      </c>
      <c r="B29" s="108"/>
      <c r="C29" s="108"/>
      <c r="D29" s="108" t="s">
        <v>125</v>
      </c>
      <c r="E29" s="108"/>
      <c r="F29" s="108"/>
      <c r="G29" s="107" t="s">
        <v>90</v>
      </c>
      <c r="H29" s="108" t="s">
        <v>570</v>
      </c>
      <c r="I29" s="108"/>
      <c r="J29" s="108"/>
      <c r="K29" s="108"/>
      <c r="L29" s="108"/>
      <c r="M29" s="108"/>
      <c r="N29" s="108"/>
      <c r="O29" s="108"/>
    </row>
    <row r="30" spans="1:16" ht="4.5" customHeight="1" x14ac:dyDescent="0.2">
      <c r="A30" s="107"/>
      <c r="B30" s="108"/>
      <c r="C30" s="108"/>
      <c r="D30" s="108"/>
      <c r="E30" s="108"/>
      <c r="F30" s="108"/>
      <c r="G30" s="107"/>
      <c r="H30" s="108"/>
      <c r="I30" s="108"/>
      <c r="J30" s="108"/>
      <c r="K30" s="108"/>
      <c r="L30" s="108"/>
      <c r="M30" s="108"/>
      <c r="N30" s="108"/>
      <c r="O30" s="108"/>
    </row>
    <row r="31" spans="1:16" x14ac:dyDescent="0.2">
      <c r="A31" s="107" t="s">
        <v>17</v>
      </c>
      <c r="B31" s="108"/>
      <c r="C31" s="108"/>
      <c r="D31" s="108" t="s">
        <v>107</v>
      </c>
      <c r="E31" s="108"/>
      <c r="F31" s="108"/>
      <c r="G31" s="107" t="s">
        <v>91</v>
      </c>
      <c r="H31" s="108" t="s">
        <v>571</v>
      </c>
      <c r="I31" s="108"/>
      <c r="J31" s="108"/>
      <c r="K31" s="108"/>
      <c r="L31" s="108"/>
      <c r="M31" s="108"/>
      <c r="N31" s="108"/>
      <c r="O31" s="10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5">
    <sortCondition descending="1" ref="I17:I25"/>
  </sortState>
  <mergeCells count="32">
    <mergeCell ref="A27:P27"/>
    <mergeCell ref="N15:N16"/>
    <mergeCell ref="O15:P16"/>
    <mergeCell ref="G15:G16"/>
    <mergeCell ref="H15:H16"/>
    <mergeCell ref="I15:I16"/>
    <mergeCell ref="J15:K15"/>
    <mergeCell ref="L15:L16"/>
    <mergeCell ref="M15:M16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37"/>
  <sheetViews>
    <sheetView view="pageBreakPreview" zoomScale="90" zoomScaleNormal="70" zoomScaleSheetLayoutView="90" workbookViewId="0">
      <selection activeCell="U16" sqref="U16"/>
    </sheetView>
  </sheetViews>
  <sheetFormatPr defaultColWidth="9.140625" defaultRowHeight="12.75" x14ac:dyDescent="0.2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4.14062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24.42578125" customWidth="1"/>
  </cols>
  <sheetData>
    <row r="1" spans="1:18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</row>
    <row r="2" spans="1:18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</row>
    <row r="3" spans="1:18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</row>
    <row r="4" spans="1:18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</row>
    <row r="5" spans="1:18" ht="9" customHeight="1" x14ac:dyDescent="0.2"/>
    <row r="6" spans="1:18" ht="15.75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4" t="s">
        <v>95</v>
      </c>
      <c r="Q6" s="374"/>
      <c r="R6" s="374"/>
    </row>
    <row r="7" spans="1:18" ht="15.75" x14ac:dyDescent="0.2">
      <c r="A7" s="390" t="s">
        <v>186</v>
      </c>
      <c r="B7" s="390"/>
      <c r="C7" s="377"/>
      <c r="D7" s="391" t="s">
        <v>191</v>
      </c>
      <c r="E7" s="391"/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0" t="s">
        <v>20</v>
      </c>
      <c r="Q7" s="390"/>
      <c r="R7" s="390"/>
    </row>
    <row r="8" spans="1:18" ht="15" x14ac:dyDescent="0.2">
      <c r="A8" s="437" t="s">
        <v>25</v>
      </c>
      <c r="B8" s="438"/>
      <c r="C8" s="439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6"/>
      <c r="P8" s="393" t="s">
        <v>2</v>
      </c>
      <c r="Q8" s="393"/>
      <c r="R8" s="393"/>
    </row>
    <row r="9" spans="1:18" ht="15.75" x14ac:dyDescent="0.25">
      <c r="A9" s="65" t="s">
        <v>12</v>
      </c>
      <c r="B9" s="65" t="s">
        <v>19</v>
      </c>
      <c r="C9" s="65" t="s">
        <v>21</v>
      </c>
      <c r="D9" s="397" t="s">
        <v>128</v>
      </c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98"/>
      <c r="P9" s="62" t="s">
        <v>3</v>
      </c>
      <c r="Q9" s="62" t="s">
        <v>4</v>
      </c>
      <c r="R9" s="62" t="s">
        <v>5</v>
      </c>
    </row>
    <row r="10" spans="1:18" ht="15" customHeight="1" x14ac:dyDescent="0.2">
      <c r="A10" s="66">
        <v>137</v>
      </c>
      <c r="B10" s="66">
        <v>204</v>
      </c>
      <c r="C10" s="66">
        <v>232</v>
      </c>
      <c r="D10" s="378" t="s">
        <v>103</v>
      </c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65">
        <v>192</v>
      </c>
      <c r="Q10" s="65">
        <v>126</v>
      </c>
      <c r="R10" s="65">
        <v>75</v>
      </c>
    </row>
    <row r="11" spans="1:18" x14ac:dyDescent="0.2">
      <c r="A11" s="9"/>
      <c r="B11" s="9"/>
      <c r="C11" s="9"/>
      <c r="P11" s="9"/>
      <c r="Q11" s="9"/>
      <c r="R11" s="9"/>
    </row>
    <row r="12" spans="1:18" x14ac:dyDescent="0.2">
      <c r="A12" s="119" t="s">
        <v>35</v>
      </c>
      <c r="B12" s="104"/>
      <c r="C12" s="104"/>
      <c r="D12" s="11">
        <v>230</v>
      </c>
      <c r="E12" s="112"/>
      <c r="F12" s="112"/>
      <c r="G12" s="112"/>
      <c r="H12" s="112"/>
      <c r="I12" s="112"/>
      <c r="J12" s="112"/>
      <c r="K12" s="108"/>
      <c r="L12" s="112"/>
      <c r="M12" s="112"/>
      <c r="N12" s="112"/>
      <c r="O12" s="112"/>
      <c r="P12" s="113"/>
      <c r="Q12" s="113"/>
      <c r="R12" s="113"/>
    </row>
    <row r="13" spans="1:18" x14ac:dyDescent="0.2">
      <c r="A13" s="120" t="s">
        <v>36</v>
      </c>
      <c r="B13" s="121"/>
      <c r="C13" s="114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3"/>
      <c r="Q13" s="113"/>
      <c r="R13" s="113"/>
    </row>
    <row r="14" spans="1:18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</row>
    <row r="15" spans="1:18" s="5" customFormat="1" ht="11.25" customHeight="1" x14ac:dyDescent="0.2">
      <c r="A15" s="435" t="s">
        <v>6</v>
      </c>
      <c r="B15" s="401" t="s">
        <v>59</v>
      </c>
      <c r="C15" s="401"/>
      <c r="D15" s="404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4" t="s">
        <v>6</v>
      </c>
      <c r="K15" s="409" t="s">
        <v>19</v>
      </c>
      <c r="L15" s="409"/>
      <c r="M15" s="404" t="s">
        <v>6</v>
      </c>
      <c r="N15" s="404" t="s">
        <v>22</v>
      </c>
      <c r="O15" s="404" t="s">
        <v>13</v>
      </c>
      <c r="P15" s="404" t="s">
        <v>14</v>
      </c>
      <c r="Q15" s="404" t="s">
        <v>15</v>
      </c>
      <c r="R15" s="407"/>
    </row>
    <row r="16" spans="1:18" s="5" customFormat="1" x14ac:dyDescent="0.2">
      <c r="A16" s="436"/>
      <c r="B16" s="432"/>
      <c r="C16" s="432"/>
      <c r="D16" s="406"/>
      <c r="E16" s="406"/>
      <c r="F16" s="406"/>
      <c r="G16" s="406"/>
      <c r="H16" s="406"/>
      <c r="I16" s="406"/>
      <c r="J16" s="406"/>
      <c r="K16" s="122" t="s">
        <v>21</v>
      </c>
      <c r="L16" s="122" t="s">
        <v>23</v>
      </c>
      <c r="M16" s="406"/>
      <c r="N16" s="406"/>
      <c r="O16" s="406"/>
      <c r="P16" s="406"/>
      <c r="Q16" s="406"/>
      <c r="R16" s="433"/>
    </row>
    <row r="17" spans="1:18" s="7" customFormat="1" ht="15" customHeight="1" x14ac:dyDescent="0.2">
      <c r="A17" s="14">
        <v>1</v>
      </c>
      <c r="B17" s="224" t="s">
        <v>333</v>
      </c>
      <c r="C17" s="225"/>
      <c r="D17" s="226">
        <v>2001</v>
      </c>
      <c r="E17" s="226" t="s">
        <v>4</v>
      </c>
      <c r="F17" s="226" t="s">
        <v>141</v>
      </c>
      <c r="G17" s="234"/>
      <c r="H17" s="258">
        <v>62.95</v>
      </c>
      <c r="I17" s="11">
        <v>110</v>
      </c>
      <c r="J17" s="11">
        <f t="shared" ref="J17:J26" si="0">_xlfn.RANK.EQ(I17,I$17:I$26)</f>
        <v>1</v>
      </c>
      <c r="K17" s="11">
        <v>133</v>
      </c>
      <c r="L17" s="11">
        <f t="shared" ref="L17:L26" si="1">K17/2</f>
        <v>66.5</v>
      </c>
      <c r="M17" s="11">
        <f t="shared" ref="M17:M26" si="2">_xlfn.RANK.EQ(L17,L$17:L$26)</f>
        <v>1</v>
      </c>
      <c r="N17" s="11">
        <f t="shared" ref="N17:N26" si="3">L17+I17</f>
        <v>176.5</v>
      </c>
      <c r="O17" s="11">
        <f t="shared" ref="O17:O26" si="4">IF(A17=1,20,IF(A17=2,18,IF(A17=3,16,IF(A17&gt;19,0,19-A17))))</f>
        <v>20</v>
      </c>
      <c r="P17" s="11" t="str">
        <f t="shared" ref="P17:P26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228" t="s">
        <v>599</v>
      </c>
      <c r="R17" s="117"/>
    </row>
    <row r="18" spans="1:18" s="5" customFormat="1" ht="15" customHeight="1" x14ac:dyDescent="0.2">
      <c r="A18" s="60">
        <f>A17+1</f>
        <v>2</v>
      </c>
      <c r="B18" s="224" t="s">
        <v>513</v>
      </c>
      <c r="C18" s="225"/>
      <c r="D18" s="226">
        <v>2003</v>
      </c>
      <c r="E18" s="226" t="s">
        <v>4</v>
      </c>
      <c r="F18" s="226" t="s">
        <v>175</v>
      </c>
      <c r="G18" s="234"/>
      <c r="H18" s="258">
        <v>62.45</v>
      </c>
      <c r="I18" s="11">
        <v>78</v>
      </c>
      <c r="J18" s="11">
        <f t="shared" si="0"/>
        <v>2</v>
      </c>
      <c r="K18" s="118">
        <v>73</v>
      </c>
      <c r="L18" s="11">
        <f t="shared" si="1"/>
        <v>36.5</v>
      </c>
      <c r="M18" s="11">
        <f t="shared" si="2"/>
        <v>4</v>
      </c>
      <c r="N18" s="11">
        <f t="shared" si="3"/>
        <v>114.5</v>
      </c>
      <c r="O18" s="11">
        <f t="shared" si="4"/>
        <v>18</v>
      </c>
      <c r="P18" s="11" t="str">
        <f t="shared" si="5"/>
        <v>КМС</v>
      </c>
      <c r="Q18" s="228" t="s">
        <v>538</v>
      </c>
      <c r="R18" s="117"/>
    </row>
    <row r="19" spans="1:18" ht="21.75" customHeight="1" x14ac:dyDescent="0.2">
      <c r="A19" s="60">
        <f t="shared" ref="A19:A26" si="6">A18+1</f>
        <v>3</v>
      </c>
      <c r="B19" s="224" t="s">
        <v>360</v>
      </c>
      <c r="C19" s="225"/>
      <c r="D19" s="226">
        <v>2003</v>
      </c>
      <c r="E19" s="226" t="s">
        <v>5</v>
      </c>
      <c r="F19" s="226" t="s">
        <v>156</v>
      </c>
      <c r="G19" s="235" t="s">
        <v>363</v>
      </c>
      <c r="H19" s="258">
        <v>62.9</v>
      </c>
      <c r="I19" s="11">
        <v>74</v>
      </c>
      <c r="J19" s="11">
        <f t="shared" si="0"/>
        <v>3</v>
      </c>
      <c r="K19" s="11">
        <v>73</v>
      </c>
      <c r="L19" s="11">
        <f t="shared" si="1"/>
        <v>36.5</v>
      </c>
      <c r="M19" s="11">
        <f t="shared" si="2"/>
        <v>4</v>
      </c>
      <c r="N19" s="11">
        <f t="shared" si="3"/>
        <v>110.5</v>
      </c>
      <c r="O19" s="11">
        <f t="shared" si="4"/>
        <v>16</v>
      </c>
      <c r="P19" s="11" t="str">
        <f t="shared" si="5"/>
        <v>КМС</v>
      </c>
      <c r="Q19" s="228" t="s">
        <v>368</v>
      </c>
      <c r="R19" s="105"/>
    </row>
    <row r="20" spans="1:18" ht="15" customHeight="1" x14ac:dyDescent="0.2">
      <c r="A20" s="60">
        <f t="shared" si="6"/>
        <v>4</v>
      </c>
      <c r="B20" s="224" t="s">
        <v>299</v>
      </c>
      <c r="C20" s="225"/>
      <c r="D20" s="226">
        <v>2004</v>
      </c>
      <c r="E20" s="226" t="s">
        <v>5</v>
      </c>
      <c r="F20" s="226" t="s">
        <v>140</v>
      </c>
      <c r="G20" s="234"/>
      <c r="H20" s="258">
        <v>61.55</v>
      </c>
      <c r="I20" s="11">
        <v>62</v>
      </c>
      <c r="J20" s="11">
        <f t="shared" si="0"/>
        <v>4</v>
      </c>
      <c r="K20" s="11">
        <v>72</v>
      </c>
      <c r="L20" s="11">
        <f t="shared" si="1"/>
        <v>36</v>
      </c>
      <c r="M20" s="11">
        <f t="shared" si="2"/>
        <v>6</v>
      </c>
      <c r="N20" s="11">
        <f t="shared" si="3"/>
        <v>98</v>
      </c>
      <c r="O20" s="11">
        <f t="shared" si="4"/>
        <v>15</v>
      </c>
      <c r="P20" s="123" t="str">
        <f t="shared" si="5"/>
        <v>КМС</v>
      </c>
      <c r="Q20" s="228" t="s">
        <v>305</v>
      </c>
      <c r="R20" s="117"/>
    </row>
    <row r="21" spans="1:18" ht="15" customHeight="1" x14ac:dyDescent="0.2">
      <c r="A21" s="60">
        <f t="shared" si="6"/>
        <v>5</v>
      </c>
      <c r="B21" s="224" t="s">
        <v>241</v>
      </c>
      <c r="C21" s="225"/>
      <c r="D21" s="226">
        <v>2005</v>
      </c>
      <c r="E21" s="226" t="s">
        <v>4</v>
      </c>
      <c r="F21" s="226" t="s">
        <v>131</v>
      </c>
      <c r="G21" s="234" t="s">
        <v>244</v>
      </c>
      <c r="H21" s="258">
        <v>61.65</v>
      </c>
      <c r="I21" s="11">
        <v>50</v>
      </c>
      <c r="J21" s="11">
        <f t="shared" si="0"/>
        <v>6</v>
      </c>
      <c r="K21" s="11">
        <v>82</v>
      </c>
      <c r="L21" s="11">
        <f t="shared" si="1"/>
        <v>41</v>
      </c>
      <c r="M21" s="11">
        <f t="shared" si="2"/>
        <v>3</v>
      </c>
      <c r="N21" s="11">
        <f t="shared" si="3"/>
        <v>91</v>
      </c>
      <c r="O21" s="11">
        <f t="shared" si="4"/>
        <v>14</v>
      </c>
      <c r="P21" s="11" t="str">
        <f t="shared" si="5"/>
        <v>КМС</v>
      </c>
      <c r="Q21" s="228" t="s">
        <v>246</v>
      </c>
      <c r="R21" s="117"/>
    </row>
    <row r="22" spans="1:18" ht="15" customHeight="1" x14ac:dyDescent="0.2">
      <c r="A22" s="60">
        <f t="shared" si="6"/>
        <v>6</v>
      </c>
      <c r="B22" s="224" t="s">
        <v>350</v>
      </c>
      <c r="C22" s="225"/>
      <c r="D22" s="226">
        <v>2003</v>
      </c>
      <c r="E22" s="226" t="s">
        <v>5</v>
      </c>
      <c r="F22" s="226" t="s">
        <v>156</v>
      </c>
      <c r="G22" s="234" t="s">
        <v>222</v>
      </c>
      <c r="H22" s="258">
        <v>62.7</v>
      </c>
      <c r="I22" s="11">
        <v>61</v>
      </c>
      <c r="J22" s="11">
        <f t="shared" si="0"/>
        <v>5</v>
      </c>
      <c r="K22" s="118">
        <v>60</v>
      </c>
      <c r="L22" s="11">
        <f t="shared" si="1"/>
        <v>30</v>
      </c>
      <c r="M22" s="11">
        <f t="shared" si="2"/>
        <v>9</v>
      </c>
      <c r="N22" s="11">
        <f t="shared" si="3"/>
        <v>91</v>
      </c>
      <c r="O22" s="11">
        <f t="shared" si="4"/>
        <v>13</v>
      </c>
      <c r="P22" s="11" t="str">
        <f t="shared" si="5"/>
        <v>КМС</v>
      </c>
      <c r="Q22" s="228" t="s">
        <v>548</v>
      </c>
      <c r="R22" s="117"/>
    </row>
    <row r="23" spans="1:18" ht="15" customHeight="1" x14ac:dyDescent="0.2">
      <c r="A23" s="60">
        <f t="shared" si="6"/>
        <v>7</v>
      </c>
      <c r="B23" s="224" t="s">
        <v>457</v>
      </c>
      <c r="C23" s="225"/>
      <c r="D23" s="226">
        <v>2005</v>
      </c>
      <c r="E23" s="226" t="s">
        <v>233</v>
      </c>
      <c r="F23" s="226" t="s">
        <v>118</v>
      </c>
      <c r="G23" s="234"/>
      <c r="H23" s="258">
        <v>62</v>
      </c>
      <c r="I23" s="11">
        <v>44</v>
      </c>
      <c r="J23" s="11">
        <f t="shared" si="0"/>
        <v>8</v>
      </c>
      <c r="K23" s="11">
        <v>70</v>
      </c>
      <c r="L23" s="11">
        <f t="shared" si="1"/>
        <v>35</v>
      </c>
      <c r="M23" s="11">
        <f t="shared" si="2"/>
        <v>7</v>
      </c>
      <c r="N23" s="11">
        <f t="shared" si="3"/>
        <v>79</v>
      </c>
      <c r="O23" s="11">
        <f t="shared" si="4"/>
        <v>12</v>
      </c>
      <c r="P23" s="11" t="str">
        <f t="shared" si="5"/>
        <v>+КМС</v>
      </c>
      <c r="Q23" s="228" t="s">
        <v>462</v>
      </c>
      <c r="R23" s="105"/>
    </row>
    <row r="24" spans="1:18" ht="15" customHeight="1" x14ac:dyDescent="0.2">
      <c r="A24" s="60">
        <f t="shared" si="6"/>
        <v>8</v>
      </c>
      <c r="B24" s="224" t="s">
        <v>403</v>
      </c>
      <c r="C24" s="225"/>
      <c r="D24" s="226">
        <v>2002</v>
      </c>
      <c r="E24" s="226" t="s">
        <v>5</v>
      </c>
      <c r="F24" s="226" t="s">
        <v>133</v>
      </c>
      <c r="G24" s="234" t="s">
        <v>410</v>
      </c>
      <c r="H24" s="258">
        <v>62.55</v>
      </c>
      <c r="I24" s="11">
        <v>44</v>
      </c>
      <c r="J24" s="11">
        <f t="shared" si="0"/>
        <v>8</v>
      </c>
      <c r="K24" s="11">
        <v>70</v>
      </c>
      <c r="L24" s="11">
        <f t="shared" si="1"/>
        <v>35</v>
      </c>
      <c r="M24" s="11">
        <f t="shared" si="2"/>
        <v>7</v>
      </c>
      <c r="N24" s="11">
        <f t="shared" si="3"/>
        <v>79</v>
      </c>
      <c r="O24" s="11">
        <f t="shared" si="4"/>
        <v>11</v>
      </c>
      <c r="P24" s="11" t="str">
        <f t="shared" si="5"/>
        <v>КМС</v>
      </c>
      <c r="Q24" s="228" t="s">
        <v>415</v>
      </c>
      <c r="R24" s="106"/>
    </row>
    <row r="25" spans="1:18" ht="15" customHeight="1" x14ac:dyDescent="0.2">
      <c r="A25" s="60">
        <f t="shared" si="6"/>
        <v>9</v>
      </c>
      <c r="B25" s="224" t="s">
        <v>540</v>
      </c>
      <c r="C25" s="225"/>
      <c r="D25" s="226">
        <v>2005</v>
      </c>
      <c r="E25" s="226" t="s">
        <v>5</v>
      </c>
      <c r="F25" s="226" t="s">
        <v>118</v>
      </c>
      <c r="G25" s="234"/>
      <c r="H25" s="258">
        <v>59.65</v>
      </c>
      <c r="I25" s="243">
        <v>31</v>
      </c>
      <c r="J25" s="11">
        <f t="shared" si="0"/>
        <v>10</v>
      </c>
      <c r="K25" s="11">
        <v>89</v>
      </c>
      <c r="L25" s="11">
        <f t="shared" si="1"/>
        <v>44.5</v>
      </c>
      <c r="M25" s="11">
        <f t="shared" si="2"/>
        <v>2</v>
      </c>
      <c r="N25" s="11">
        <f t="shared" si="3"/>
        <v>75.5</v>
      </c>
      <c r="O25" s="11">
        <f t="shared" si="4"/>
        <v>10</v>
      </c>
      <c r="P25" s="11" t="str">
        <f t="shared" si="5"/>
        <v>КМС</v>
      </c>
      <c r="Q25" s="228" t="s">
        <v>461</v>
      </c>
      <c r="R25" s="249"/>
    </row>
    <row r="26" spans="1:18" ht="15" customHeight="1" x14ac:dyDescent="0.2">
      <c r="A26" s="60">
        <f t="shared" si="6"/>
        <v>10</v>
      </c>
      <c r="B26" s="224" t="s">
        <v>232</v>
      </c>
      <c r="C26" s="225"/>
      <c r="D26" s="226">
        <v>2002</v>
      </c>
      <c r="E26" s="226" t="s">
        <v>233</v>
      </c>
      <c r="F26" s="226" t="s">
        <v>112</v>
      </c>
      <c r="G26" s="234" t="s">
        <v>239</v>
      </c>
      <c r="H26" s="258">
        <v>62.5</v>
      </c>
      <c r="I26" s="243">
        <v>46</v>
      </c>
      <c r="J26" s="11">
        <f t="shared" si="0"/>
        <v>7</v>
      </c>
      <c r="K26" s="243">
        <v>58</v>
      </c>
      <c r="L26" s="11">
        <f t="shared" si="1"/>
        <v>29</v>
      </c>
      <c r="M26" s="11">
        <f t="shared" si="2"/>
        <v>10</v>
      </c>
      <c r="N26" s="11">
        <f t="shared" si="3"/>
        <v>75</v>
      </c>
      <c r="O26" s="11">
        <f t="shared" si="4"/>
        <v>9</v>
      </c>
      <c r="P26" s="11" t="str">
        <f t="shared" si="5"/>
        <v>+КМС</v>
      </c>
      <c r="Q26" s="228" t="s">
        <v>235</v>
      </c>
      <c r="R26" s="249"/>
    </row>
    <row r="27" spans="1:18" x14ac:dyDescent="0.2">
      <c r="A27" s="108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</row>
    <row r="28" spans="1:18" x14ac:dyDescent="0.2">
      <c r="A28" s="108"/>
      <c r="B28" s="107" t="s">
        <v>16</v>
      </c>
      <c r="C28" s="108"/>
      <c r="D28" s="108"/>
      <c r="E28" s="108" t="s">
        <v>125</v>
      </c>
      <c r="F28" s="108"/>
      <c r="G28" s="108"/>
      <c r="H28" s="107" t="s">
        <v>90</v>
      </c>
      <c r="I28" s="108"/>
      <c r="J28" s="108"/>
      <c r="K28" s="108"/>
      <c r="L28" s="108" t="s">
        <v>570</v>
      </c>
      <c r="M28" s="108"/>
      <c r="N28" s="108"/>
      <c r="O28" s="108"/>
      <c r="P28" s="108"/>
      <c r="Q28" s="108"/>
      <c r="R28" s="108"/>
    </row>
    <row r="29" spans="1:18" ht="4.5" customHeight="1" x14ac:dyDescent="0.2">
      <c r="A29" s="108"/>
      <c r="B29" s="107"/>
      <c r="C29" s="108"/>
      <c r="D29" s="108"/>
      <c r="E29" s="108"/>
      <c r="F29" s="108"/>
      <c r="G29" s="108"/>
      <c r="H29" s="107"/>
      <c r="I29" s="108"/>
      <c r="J29" s="108"/>
      <c r="K29" s="108"/>
      <c r="L29" s="108"/>
      <c r="M29" s="108"/>
      <c r="N29" s="108"/>
      <c r="O29" s="108"/>
      <c r="P29" s="108"/>
      <c r="Q29" s="108"/>
      <c r="R29" s="108"/>
    </row>
    <row r="30" spans="1:18" x14ac:dyDescent="0.2">
      <c r="A30" s="108"/>
      <c r="B30" s="107" t="s">
        <v>17</v>
      </c>
      <c r="C30" s="108"/>
      <c r="D30" s="108"/>
      <c r="E30" s="108" t="s">
        <v>107</v>
      </c>
      <c r="F30" s="108"/>
      <c r="G30" s="108"/>
      <c r="H30" s="107" t="s">
        <v>91</v>
      </c>
      <c r="I30" s="108"/>
      <c r="J30" s="108"/>
      <c r="K30" s="108"/>
      <c r="L30" s="108" t="s">
        <v>571</v>
      </c>
      <c r="M30" s="108"/>
      <c r="N30" s="108"/>
      <c r="O30" s="108"/>
      <c r="P30" s="108"/>
      <c r="Q30" s="108"/>
      <c r="R30" s="108"/>
    </row>
    <row r="31" spans="1:18" s="5" customFormat="1" x14ac:dyDescent="0.2"/>
    <row r="32" spans="1:18" s="5" customFormat="1" x14ac:dyDescent="0.2"/>
    <row r="36" spans="9:18" x14ac:dyDescent="0.2">
      <c r="I36" s="434"/>
      <c r="J36" s="434"/>
      <c r="K36" s="434"/>
      <c r="L36" s="434"/>
      <c r="M36" s="434"/>
      <c r="N36" s="434"/>
      <c r="O36" s="434"/>
      <c r="P36" s="434"/>
      <c r="Q36" s="434"/>
      <c r="R36" s="434"/>
    </row>
    <row r="37" spans="9:18" x14ac:dyDescent="0.2">
      <c r="I37" s="434"/>
      <c r="J37" s="434"/>
      <c r="K37" s="434"/>
      <c r="L37" s="434"/>
      <c r="M37" s="434"/>
      <c r="N37" s="434"/>
      <c r="O37" s="434"/>
      <c r="P37" s="434"/>
      <c r="Q37" s="434"/>
      <c r="R37" s="43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21:R22">
    <sortCondition ref="H21:H22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36:R36"/>
    <mergeCell ref="I37:R37"/>
    <mergeCell ref="J15:J16"/>
    <mergeCell ref="K15:L15"/>
    <mergeCell ref="M15:M16"/>
    <mergeCell ref="N15:N16"/>
    <mergeCell ref="O15:O16"/>
    <mergeCell ref="P15:P16"/>
  </mergeCells>
  <printOptions horizontalCentered="1"/>
  <pageMargins left="0.59055118110236227" right="0.19685039370078741" top="0.59055118110236227" bottom="0.59055118110236227" header="0" footer="0"/>
  <pageSetup paperSize="9" scale="63" firstPageNumber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 x14ac:dyDescent="0.2">
      <c r="A1" s="428" t="s">
        <v>26</v>
      </c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0.5" customHeight="1" x14ac:dyDescent="0.2">
      <c r="A2" s="428" t="s">
        <v>33</v>
      </c>
      <c r="B2" s="428"/>
      <c r="C2" s="428"/>
      <c r="D2" s="428"/>
      <c r="E2" s="428"/>
      <c r="F2" s="428"/>
      <c r="G2" s="428"/>
      <c r="H2" s="428"/>
      <c r="I2" s="428"/>
      <c r="J2" s="428"/>
    </row>
    <row r="3" spans="1:10" ht="11.25" customHeight="1" x14ac:dyDescent="0.2">
      <c r="A3" s="428" t="s">
        <v>0</v>
      </c>
      <c r="B3" s="428"/>
      <c r="C3" s="428"/>
      <c r="D3" s="428"/>
      <c r="E3" s="428"/>
      <c r="F3" s="428"/>
      <c r="G3" s="428"/>
      <c r="H3" s="428"/>
      <c r="I3" s="428"/>
      <c r="J3" s="428"/>
    </row>
    <row r="4" spans="1:10" ht="11.25" customHeight="1" x14ac:dyDescent="0.2">
      <c r="A4" s="428" t="s">
        <v>30</v>
      </c>
      <c r="B4" s="428"/>
      <c r="C4" s="428"/>
      <c r="D4" s="428"/>
      <c r="E4" s="428"/>
      <c r="F4" s="428"/>
      <c r="G4" s="428"/>
      <c r="H4" s="428"/>
      <c r="I4" s="428"/>
      <c r="J4" s="428"/>
    </row>
    <row r="5" spans="1:10" ht="17.25" customHeight="1" x14ac:dyDescent="0.2">
      <c r="A5" s="18"/>
      <c r="B5" s="18"/>
      <c r="D5" s="443" t="s">
        <v>1</v>
      </c>
      <c r="E5" s="443"/>
      <c r="F5" s="443"/>
      <c r="G5" s="443"/>
      <c r="H5" s="443"/>
      <c r="I5" t="s">
        <v>63</v>
      </c>
    </row>
    <row r="6" spans="1:10" ht="18" customHeight="1" x14ac:dyDescent="0.2">
      <c r="A6" s="444" t="s">
        <v>34</v>
      </c>
      <c r="B6" s="444"/>
      <c r="C6" s="444"/>
      <c r="D6" s="443" t="s">
        <v>31</v>
      </c>
      <c r="E6" s="443"/>
      <c r="F6" s="443"/>
      <c r="G6" s="443"/>
      <c r="H6" s="443"/>
      <c r="I6" t="s">
        <v>64</v>
      </c>
    </row>
    <row r="7" spans="1:10" x14ac:dyDescent="0.2">
      <c r="A7" s="445" t="s">
        <v>32</v>
      </c>
      <c r="B7" s="445"/>
      <c r="C7" s="445"/>
      <c r="D7" s="446" t="s">
        <v>79</v>
      </c>
      <c r="E7" s="446"/>
      <c r="F7" s="446"/>
      <c r="G7" s="446"/>
      <c r="H7" s="446"/>
    </row>
    <row r="8" spans="1:10" x14ac:dyDescent="0.2">
      <c r="A8" s="17"/>
      <c r="B8" s="17"/>
      <c r="C8" s="17"/>
      <c r="D8" s="15"/>
      <c r="E8" s="15"/>
      <c r="F8" s="15"/>
      <c r="G8" s="15"/>
      <c r="H8" s="15"/>
    </row>
    <row r="9" spans="1:10" x14ac:dyDescent="0.2">
      <c r="A9" s="410" t="s">
        <v>84</v>
      </c>
      <c r="B9" s="410"/>
      <c r="C9" s="410"/>
      <c r="D9" s="410"/>
    </row>
    <row r="10" spans="1:10" ht="22.5" x14ac:dyDescent="0.2">
      <c r="A10" s="19" t="s">
        <v>6</v>
      </c>
      <c r="B10" s="19" t="s">
        <v>65</v>
      </c>
      <c r="C10" s="20" t="s">
        <v>66</v>
      </c>
      <c r="D10" s="19" t="s">
        <v>59</v>
      </c>
      <c r="E10" s="20" t="s">
        <v>7</v>
      </c>
      <c r="F10" s="20" t="s">
        <v>67</v>
      </c>
      <c r="G10" s="20" t="s">
        <v>68</v>
      </c>
      <c r="H10" s="20" t="s">
        <v>69</v>
      </c>
      <c r="I10" s="21" t="s">
        <v>70</v>
      </c>
    </row>
    <row r="11" spans="1:10" ht="15" x14ac:dyDescent="0.2">
      <c r="A11" s="440">
        <v>1</v>
      </c>
      <c r="B11" s="19">
        <v>1</v>
      </c>
      <c r="C11" s="19">
        <v>68</v>
      </c>
      <c r="D11" s="24" t="s">
        <v>37</v>
      </c>
      <c r="E11" s="43">
        <v>1995</v>
      </c>
      <c r="F11" s="47">
        <v>65.55</v>
      </c>
      <c r="G11" s="19">
        <v>54</v>
      </c>
      <c r="H11" s="19">
        <f>G11</f>
        <v>54</v>
      </c>
      <c r="I11" s="38" t="s">
        <v>38</v>
      </c>
    </row>
    <row r="12" spans="1:10" ht="15.75" thickBot="1" x14ac:dyDescent="0.25">
      <c r="A12" s="440"/>
      <c r="B12" s="19">
        <v>2</v>
      </c>
      <c r="C12" s="19">
        <v>85</v>
      </c>
      <c r="D12" s="24" t="s">
        <v>39</v>
      </c>
      <c r="E12" s="44">
        <v>1992</v>
      </c>
      <c r="F12" s="47">
        <v>85.45</v>
      </c>
      <c r="G12" s="19">
        <v>52</v>
      </c>
      <c r="H12" s="19">
        <f>H11+G12</f>
        <v>106</v>
      </c>
      <c r="I12" s="38" t="s">
        <v>61</v>
      </c>
    </row>
    <row r="13" spans="1:10" ht="15.75" thickBot="1" x14ac:dyDescent="0.25">
      <c r="A13" s="440"/>
      <c r="B13" s="19">
        <v>3</v>
      </c>
      <c r="C13" s="19">
        <v>85</v>
      </c>
      <c r="D13" s="24" t="s">
        <v>28</v>
      </c>
      <c r="E13" s="44">
        <v>2002</v>
      </c>
      <c r="F13" s="47">
        <v>82.25</v>
      </c>
      <c r="G13" s="23">
        <v>58</v>
      </c>
      <c r="H13" s="19">
        <f>H12+G13</f>
        <v>164</v>
      </c>
      <c r="I13" s="38" t="s">
        <v>81</v>
      </c>
      <c r="J13" s="22"/>
    </row>
    <row r="14" spans="1:10" x14ac:dyDescent="0.2">
      <c r="A14" s="440"/>
      <c r="B14" s="19">
        <v>4</v>
      </c>
      <c r="C14" s="19" t="s">
        <v>71</v>
      </c>
      <c r="D14" s="24" t="s">
        <v>80</v>
      </c>
      <c r="E14" s="37">
        <v>1989</v>
      </c>
      <c r="F14" s="51">
        <v>119.45</v>
      </c>
      <c r="G14" s="19">
        <v>58</v>
      </c>
      <c r="H14" s="19">
        <f>H13+G14</f>
        <v>222</v>
      </c>
      <c r="I14" s="38" t="s">
        <v>40</v>
      </c>
      <c r="J14" s="22"/>
    </row>
    <row r="15" spans="1:10" ht="14.1" customHeight="1" x14ac:dyDescent="0.2">
      <c r="A15" s="442" t="s">
        <v>72</v>
      </c>
      <c r="B15" s="442"/>
      <c r="C15" s="442"/>
      <c r="D15" s="442"/>
      <c r="E15" s="447"/>
      <c r="F15" s="33">
        <f>SUM(F11:F14)</f>
        <v>352.7</v>
      </c>
      <c r="J15" s="45"/>
    </row>
    <row r="16" spans="1:10" ht="14.1" customHeight="1" thickBot="1" x14ac:dyDescent="0.25">
      <c r="A16" s="421" t="s">
        <v>73</v>
      </c>
      <c r="B16" s="421"/>
      <c r="C16" s="421"/>
      <c r="D16" s="421"/>
      <c r="E16" s="421"/>
      <c r="F16" s="421"/>
      <c r="G16" s="448"/>
      <c r="H16" s="40">
        <f>H14</f>
        <v>222</v>
      </c>
      <c r="J16" s="46"/>
    </row>
    <row r="17" spans="1:10" ht="14.1" customHeight="1" x14ac:dyDescent="0.2">
      <c r="A17" s="48"/>
      <c r="B17" s="48"/>
      <c r="C17" s="48"/>
      <c r="D17" s="48"/>
      <c r="E17" s="48"/>
      <c r="F17" s="48"/>
      <c r="G17" s="48"/>
      <c r="H17" s="16"/>
    </row>
    <row r="18" spans="1:10" ht="21" customHeight="1" x14ac:dyDescent="0.2">
      <c r="A18" s="410" t="s">
        <v>74</v>
      </c>
      <c r="B18" s="410"/>
      <c r="C18" s="410"/>
      <c r="D18" s="410"/>
      <c r="F18" s="55"/>
    </row>
    <row r="19" spans="1:10" ht="22.5" x14ac:dyDescent="0.2">
      <c r="A19" s="19" t="s">
        <v>6</v>
      </c>
      <c r="B19" s="19" t="s">
        <v>65</v>
      </c>
      <c r="C19" s="20" t="s">
        <v>66</v>
      </c>
      <c r="D19" s="19" t="s">
        <v>59</v>
      </c>
      <c r="E19" s="20" t="s">
        <v>7</v>
      </c>
      <c r="F19" s="56" t="s">
        <v>67</v>
      </c>
      <c r="G19" s="20" t="s">
        <v>68</v>
      </c>
      <c r="H19" s="20" t="s">
        <v>69</v>
      </c>
      <c r="I19" s="21" t="s">
        <v>70</v>
      </c>
    </row>
    <row r="20" spans="1:10" ht="14.1" customHeight="1" x14ac:dyDescent="0.2">
      <c r="A20" s="440">
        <v>2</v>
      </c>
      <c r="B20" s="19">
        <v>1</v>
      </c>
      <c r="C20" s="19">
        <v>85</v>
      </c>
      <c r="D20" s="24" t="s">
        <v>50</v>
      </c>
      <c r="E20" s="25">
        <v>1995</v>
      </c>
      <c r="F20" s="57">
        <v>84.9</v>
      </c>
      <c r="G20" s="19">
        <v>54</v>
      </c>
      <c r="H20" s="19">
        <f>G20</f>
        <v>54</v>
      </c>
      <c r="I20" s="38" t="s">
        <v>51</v>
      </c>
    </row>
    <row r="21" spans="1:10" ht="14.1" customHeight="1" x14ac:dyDescent="0.2">
      <c r="A21" s="440"/>
      <c r="B21" s="19">
        <v>2</v>
      </c>
      <c r="C21" s="19" t="s">
        <v>71</v>
      </c>
      <c r="D21" s="24" t="s">
        <v>75</v>
      </c>
      <c r="E21" s="25">
        <v>1990</v>
      </c>
      <c r="F21" s="51">
        <v>96.65</v>
      </c>
      <c r="G21" s="19">
        <v>56</v>
      </c>
      <c r="H21" s="19">
        <f>H20+G21</f>
        <v>110</v>
      </c>
      <c r="I21" s="38" t="s">
        <v>49</v>
      </c>
    </row>
    <row r="22" spans="1:10" ht="14.1" customHeight="1" x14ac:dyDescent="0.2">
      <c r="A22" s="440"/>
      <c r="B22" s="19">
        <v>3</v>
      </c>
      <c r="C22" s="19">
        <v>85</v>
      </c>
      <c r="D22" s="24" t="s">
        <v>60</v>
      </c>
      <c r="E22" s="25">
        <v>1997</v>
      </c>
      <c r="F22" s="51">
        <v>84.8</v>
      </c>
      <c r="G22" s="23">
        <v>52</v>
      </c>
      <c r="H22" s="19">
        <f>H21+G22</f>
        <v>162</v>
      </c>
      <c r="I22" s="38" t="s">
        <v>49</v>
      </c>
      <c r="J22" s="3"/>
    </row>
    <row r="23" spans="1:10" ht="14.1" customHeight="1" x14ac:dyDescent="0.2">
      <c r="A23" s="440"/>
      <c r="B23" s="19">
        <v>4</v>
      </c>
      <c r="C23" s="19" t="s">
        <v>71</v>
      </c>
      <c r="D23" s="24" t="s">
        <v>76</v>
      </c>
      <c r="E23" s="4">
        <v>1990</v>
      </c>
      <c r="F23" s="50">
        <v>96.2</v>
      </c>
      <c r="G23" s="29">
        <v>40</v>
      </c>
      <c r="H23" s="19">
        <f>H22+G23</f>
        <v>202</v>
      </c>
      <c r="I23" s="38" t="s">
        <v>49</v>
      </c>
    </row>
    <row r="24" spans="1:10" ht="12.75" customHeight="1" x14ac:dyDescent="0.2">
      <c r="A24" s="442" t="s">
        <v>72</v>
      </c>
      <c r="B24" s="442"/>
      <c r="C24" s="442"/>
      <c r="D24" s="442"/>
      <c r="E24" s="442"/>
      <c r="F24" s="33">
        <f>SUM(F20:F23)</f>
        <v>362.55</v>
      </c>
    </row>
    <row r="25" spans="1:10" ht="12.75" customHeight="1" x14ac:dyDescent="0.2">
      <c r="A25" s="421" t="s">
        <v>73</v>
      </c>
      <c r="B25" s="421"/>
      <c r="C25" s="421"/>
      <c r="D25" s="421"/>
      <c r="E25" s="421"/>
      <c r="F25" s="421"/>
      <c r="G25" s="421"/>
      <c r="H25" s="40">
        <f>H23</f>
        <v>202</v>
      </c>
    </row>
    <row r="26" spans="1:10" ht="17.25" customHeight="1" x14ac:dyDescent="0.2"/>
    <row r="27" spans="1:10" ht="27.75" customHeight="1" x14ac:dyDescent="0.2">
      <c r="A27" s="410" t="s">
        <v>77</v>
      </c>
      <c r="B27" s="410"/>
      <c r="C27" s="410"/>
      <c r="D27" s="410"/>
    </row>
    <row r="28" spans="1:10" ht="22.5" x14ac:dyDescent="0.2">
      <c r="A28" s="19" t="s">
        <v>6</v>
      </c>
      <c r="B28" s="19" t="s">
        <v>65</v>
      </c>
      <c r="C28" s="20" t="s">
        <v>66</v>
      </c>
      <c r="D28" s="19" t="s">
        <v>59</v>
      </c>
      <c r="E28" s="20" t="s">
        <v>7</v>
      </c>
      <c r="F28" s="56" t="s">
        <v>67</v>
      </c>
      <c r="G28" s="20" t="s">
        <v>68</v>
      </c>
      <c r="H28" s="20" t="s">
        <v>69</v>
      </c>
      <c r="I28" s="21" t="s">
        <v>70</v>
      </c>
    </row>
    <row r="29" spans="1:10" ht="14.1" customHeight="1" x14ac:dyDescent="0.2">
      <c r="A29" s="440">
        <v>3</v>
      </c>
      <c r="B29" s="19">
        <v>1</v>
      </c>
      <c r="C29" s="19">
        <v>73</v>
      </c>
      <c r="D29" s="24" t="s">
        <v>55</v>
      </c>
      <c r="E29" s="37">
        <v>1992</v>
      </c>
      <c r="F29" s="58">
        <v>72.400000000000006</v>
      </c>
      <c r="G29" s="29">
        <v>50</v>
      </c>
      <c r="H29" s="19">
        <f>G29</f>
        <v>50</v>
      </c>
      <c r="I29" s="38" t="s">
        <v>56</v>
      </c>
    </row>
    <row r="30" spans="1:10" ht="14.1" customHeight="1" x14ac:dyDescent="0.2">
      <c r="A30" s="441"/>
      <c r="B30" s="19">
        <v>2</v>
      </c>
      <c r="C30" s="19" t="s">
        <v>71</v>
      </c>
      <c r="D30" s="24" t="s">
        <v>58</v>
      </c>
      <c r="E30" s="25">
        <v>1999</v>
      </c>
      <c r="F30" s="51">
        <v>87.7</v>
      </c>
      <c r="G30" s="29">
        <v>47</v>
      </c>
      <c r="H30" s="19">
        <f>H29+G30</f>
        <v>97</v>
      </c>
      <c r="I30" s="38" t="s">
        <v>52</v>
      </c>
    </row>
    <row r="31" spans="1:10" s="3" customFormat="1" ht="14.1" customHeight="1" x14ac:dyDescent="0.2">
      <c r="A31" s="441"/>
      <c r="B31" s="19">
        <v>3</v>
      </c>
      <c r="C31" s="19" t="s">
        <v>71</v>
      </c>
      <c r="D31" s="24" t="s">
        <v>53</v>
      </c>
      <c r="E31" s="39">
        <v>1999</v>
      </c>
      <c r="F31" s="50">
        <v>106.3</v>
      </c>
      <c r="G31" s="29">
        <v>47</v>
      </c>
      <c r="H31" s="19">
        <f>H30+G31</f>
        <v>144</v>
      </c>
      <c r="I31" s="38" t="s">
        <v>54</v>
      </c>
    </row>
    <row r="32" spans="1:10" ht="13.5" customHeight="1" x14ac:dyDescent="0.2">
      <c r="A32" s="441"/>
      <c r="B32" s="19">
        <v>4</v>
      </c>
      <c r="C32" s="19">
        <v>85</v>
      </c>
      <c r="D32" s="12" t="s">
        <v>57</v>
      </c>
      <c r="E32" s="25">
        <v>1999</v>
      </c>
      <c r="F32" s="50">
        <v>83.85</v>
      </c>
      <c r="G32" s="19">
        <v>46</v>
      </c>
      <c r="H32" s="19">
        <f>H31+G32</f>
        <v>190</v>
      </c>
      <c r="I32" s="38" t="s">
        <v>52</v>
      </c>
    </row>
    <row r="33" spans="1:10" ht="22.5" customHeight="1" x14ac:dyDescent="0.2">
      <c r="A33" s="32" t="s">
        <v>72</v>
      </c>
      <c r="B33" s="42"/>
      <c r="C33" s="42"/>
      <c r="D33" s="42"/>
      <c r="E33" s="42"/>
      <c r="F33" s="33">
        <f>SUM(F29:F32)</f>
        <v>350.25</v>
      </c>
    </row>
    <row r="34" spans="1:10" ht="12.75" customHeight="1" x14ac:dyDescent="0.2">
      <c r="A34" s="32" t="s">
        <v>73</v>
      </c>
      <c r="B34" s="42"/>
      <c r="C34" s="42"/>
      <c r="D34" s="42"/>
      <c r="E34" s="42"/>
      <c r="F34" s="42"/>
      <c r="G34" s="42"/>
      <c r="H34" s="40">
        <f>H32</f>
        <v>190</v>
      </c>
    </row>
    <row r="35" spans="1:10" ht="13.5" customHeight="1" x14ac:dyDescent="0.2"/>
    <row r="36" spans="1:10" ht="23.25" customHeight="1" thickBot="1" x14ac:dyDescent="0.25">
      <c r="A36" s="49" t="s">
        <v>85</v>
      </c>
      <c r="B36" s="49"/>
      <c r="C36" s="49"/>
      <c r="D36" s="49"/>
    </row>
    <row r="37" spans="1:10" ht="26.25" customHeight="1" thickBot="1" x14ac:dyDescent="0.25">
      <c r="A37" s="19" t="s">
        <v>6</v>
      </c>
      <c r="B37" s="19" t="s">
        <v>65</v>
      </c>
      <c r="C37" s="20" t="s">
        <v>66</v>
      </c>
      <c r="D37" s="19" t="s">
        <v>59</v>
      </c>
      <c r="E37" s="20" t="s">
        <v>7</v>
      </c>
      <c r="F37" s="20" t="s">
        <v>67</v>
      </c>
      <c r="G37" s="20" t="s">
        <v>68</v>
      </c>
      <c r="H37" s="20" t="s">
        <v>69</v>
      </c>
      <c r="I37" s="21" t="s">
        <v>70</v>
      </c>
      <c r="J37" s="22"/>
    </row>
    <row r="38" spans="1:10" ht="14.1" customHeight="1" thickBot="1" x14ac:dyDescent="0.25">
      <c r="A38" s="440">
        <v>4</v>
      </c>
      <c r="B38" s="19">
        <v>1</v>
      </c>
      <c r="C38" s="23">
        <v>85</v>
      </c>
      <c r="D38" s="24" t="s">
        <v>45</v>
      </c>
      <c r="E38" s="25">
        <v>1992</v>
      </c>
      <c r="F38" s="41">
        <v>78.5</v>
      </c>
      <c r="G38" s="23">
        <v>30</v>
      </c>
      <c r="H38" s="19">
        <f>G38</f>
        <v>30</v>
      </c>
      <c r="I38" s="26" t="s">
        <v>46</v>
      </c>
      <c r="J38" s="27"/>
    </row>
    <row r="39" spans="1:10" ht="14.1" customHeight="1" x14ac:dyDescent="0.2">
      <c r="A39" s="441"/>
      <c r="B39" s="19">
        <v>2</v>
      </c>
      <c r="C39" s="19">
        <v>85</v>
      </c>
      <c r="D39" s="24" t="s">
        <v>41</v>
      </c>
      <c r="E39" s="25">
        <v>1983</v>
      </c>
      <c r="F39" s="50">
        <v>82.3</v>
      </c>
      <c r="G39" s="23">
        <v>39</v>
      </c>
      <c r="H39" s="19">
        <f>H38+G39</f>
        <v>69</v>
      </c>
      <c r="I39" s="26" t="s">
        <v>42</v>
      </c>
      <c r="J39" s="27"/>
    </row>
    <row r="40" spans="1:10" ht="14.1" customHeight="1" thickBot="1" x14ac:dyDescent="0.25">
      <c r="A40" s="441"/>
      <c r="B40" s="19">
        <v>3</v>
      </c>
      <c r="C40" s="19">
        <v>85</v>
      </c>
      <c r="D40" s="28" t="s">
        <v>43</v>
      </c>
      <c r="E40" s="10">
        <v>1993</v>
      </c>
      <c r="F40" s="51">
        <v>80.05</v>
      </c>
      <c r="G40" s="29">
        <v>39</v>
      </c>
      <c r="H40" s="19">
        <f>H39+G40</f>
        <v>108</v>
      </c>
      <c r="I40" s="30" t="s">
        <v>44</v>
      </c>
      <c r="J40" s="31"/>
    </row>
    <row r="41" spans="1:10" ht="14.1" customHeight="1" thickBot="1" x14ac:dyDescent="0.25">
      <c r="A41" s="441"/>
      <c r="B41" s="19">
        <v>4</v>
      </c>
      <c r="C41" s="19" t="s">
        <v>71</v>
      </c>
      <c r="D41" s="13" t="s">
        <v>47</v>
      </c>
      <c r="E41" s="6">
        <v>1965</v>
      </c>
      <c r="F41" s="52">
        <v>103.15</v>
      </c>
      <c r="G41" s="29">
        <v>40</v>
      </c>
      <c r="H41" s="19">
        <f>H40+G41</f>
        <v>148</v>
      </c>
      <c r="I41" s="30" t="s">
        <v>48</v>
      </c>
      <c r="J41" s="31"/>
    </row>
    <row r="42" spans="1:10" ht="15.75" customHeight="1" x14ac:dyDescent="0.2">
      <c r="A42" s="32" t="s">
        <v>72</v>
      </c>
      <c r="B42" s="32"/>
      <c r="C42" s="32"/>
      <c r="D42" s="32"/>
      <c r="E42" s="32"/>
      <c r="F42" s="53">
        <f>SUM(F38:F41)</f>
        <v>344</v>
      </c>
    </row>
    <row r="43" spans="1:10" ht="20.25" customHeight="1" x14ac:dyDescent="0.2">
      <c r="A43" s="34" t="s">
        <v>73</v>
      </c>
      <c r="B43" s="34"/>
      <c r="C43" s="34"/>
      <c r="D43" s="34"/>
      <c r="E43" s="32"/>
      <c r="F43" s="54"/>
      <c r="G43" s="32"/>
      <c r="H43" s="35">
        <f>H41</f>
        <v>148</v>
      </c>
      <c r="I43" s="36"/>
    </row>
    <row r="44" spans="1:10" ht="13.5" customHeight="1" x14ac:dyDescent="0.2">
      <c r="A44" s="42"/>
      <c r="B44" s="42"/>
      <c r="C44" s="42"/>
      <c r="D44" s="42"/>
      <c r="E44" s="42"/>
      <c r="F44" s="42"/>
      <c r="G44" s="42"/>
      <c r="H44" s="16"/>
    </row>
    <row r="45" spans="1:10" ht="21.75" customHeight="1" x14ac:dyDescent="0.2"/>
    <row r="46" spans="1:10" x14ac:dyDescent="0.2">
      <c r="A46" t="s">
        <v>16</v>
      </c>
      <c r="D46" t="s">
        <v>86</v>
      </c>
      <c r="G46" s="7" t="s">
        <v>78</v>
      </c>
      <c r="I46" s="8" t="s">
        <v>87</v>
      </c>
    </row>
    <row r="47" spans="1:10" x14ac:dyDescent="0.2">
      <c r="G47" s="7"/>
      <c r="I47" s="5"/>
    </row>
    <row r="48" spans="1:10" x14ac:dyDescent="0.2">
      <c r="A48" t="s">
        <v>17</v>
      </c>
      <c r="D48" s="8" t="s">
        <v>89</v>
      </c>
      <c r="G48" s="7" t="s">
        <v>18</v>
      </c>
      <c r="I48" s="8" t="s">
        <v>88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42"/>
  <sheetViews>
    <sheetView view="pageBreakPreview" zoomScale="80" zoomScaleNormal="70" zoomScaleSheetLayoutView="80" workbookViewId="0">
      <selection activeCell="A4" sqref="A4:R4"/>
    </sheetView>
  </sheetViews>
  <sheetFormatPr defaultColWidth="9.140625" defaultRowHeight="12.75" x14ac:dyDescent="0.2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28.85546875" customWidth="1"/>
    <col min="7" max="7" width="30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23.28515625" customWidth="1"/>
  </cols>
  <sheetData>
    <row r="1" spans="1:18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</row>
    <row r="2" spans="1:18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</row>
    <row r="3" spans="1:18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</row>
    <row r="4" spans="1:18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</row>
    <row r="5" spans="1:18" ht="9" customHeight="1" x14ac:dyDescent="0.2"/>
    <row r="6" spans="1:18" ht="15.75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4" t="s">
        <v>95</v>
      </c>
      <c r="Q6" s="374"/>
      <c r="R6" s="374"/>
    </row>
    <row r="7" spans="1:18" ht="15.75" x14ac:dyDescent="0.2">
      <c r="A7" s="390" t="s">
        <v>186</v>
      </c>
      <c r="B7" s="390"/>
      <c r="C7" s="377"/>
      <c r="D7" s="391" t="s">
        <v>191</v>
      </c>
      <c r="E7" s="391"/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0" t="s">
        <v>20</v>
      </c>
      <c r="Q7" s="390"/>
      <c r="R7" s="390"/>
    </row>
    <row r="8" spans="1:18" ht="15" x14ac:dyDescent="0.2">
      <c r="A8" s="437" t="s">
        <v>25</v>
      </c>
      <c r="B8" s="438"/>
      <c r="C8" s="439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6"/>
      <c r="P8" s="393" t="s">
        <v>2</v>
      </c>
      <c r="Q8" s="393"/>
      <c r="R8" s="393"/>
    </row>
    <row r="9" spans="1:18" ht="15.75" x14ac:dyDescent="0.25">
      <c r="A9" s="65" t="s">
        <v>12</v>
      </c>
      <c r="B9" s="65" t="s">
        <v>19</v>
      </c>
      <c r="C9" s="65" t="s">
        <v>21</v>
      </c>
      <c r="D9" s="397" t="s">
        <v>128</v>
      </c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98"/>
      <c r="P9" s="62" t="s">
        <v>3</v>
      </c>
      <c r="Q9" s="62" t="s">
        <v>4</v>
      </c>
      <c r="R9" s="62" t="s">
        <v>5</v>
      </c>
    </row>
    <row r="10" spans="1:18" ht="15" customHeight="1" x14ac:dyDescent="0.2">
      <c r="A10" s="66">
        <v>134</v>
      </c>
      <c r="B10" s="66">
        <v>181</v>
      </c>
      <c r="C10" s="66">
        <v>218</v>
      </c>
      <c r="D10" s="378" t="s">
        <v>258</v>
      </c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231">
        <v>210</v>
      </c>
      <c r="Q10" s="231">
        <v>146</v>
      </c>
      <c r="R10" s="231">
        <v>83</v>
      </c>
    </row>
    <row r="11" spans="1:18" x14ac:dyDescent="0.2">
      <c r="A11" s="9"/>
      <c r="B11" s="9"/>
      <c r="C11" s="9"/>
      <c r="P11" s="9"/>
      <c r="Q11" s="9"/>
      <c r="R11" s="9"/>
    </row>
    <row r="12" spans="1:18" x14ac:dyDescent="0.2">
      <c r="A12" s="119" t="s">
        <v>35</v>
      </c>
      <c r="B12" s="104"/>
      <c r="C12" s="104"/>
      <c r="D12" s="11">
        <v>230</v>
      </c>
      <c r="E12" s="112"/>
      <c r="F12" s="112"/>
      <c r="G12" s="112"/>
      <c r="H12" s="112"/>
      <c r="I12" s="112"/>
      <c r="J12" s="112"/>
      <c r="K12" s="108"/>
      <c r="L12" s="112"/>
      <c r="M12" s="112"/>
      <c r="N12" s="112"/>
      <c r="O12" s="112"/>
      <c r="P12" s="113"/>
      <c r="Q12" s="113"/>
      <c r="R12" s="113"/>
    </row>
    <row r="13" spans="1:18" x14ac:dyDescent="0.2">
      <c r="A13" s="120" t="s">
        <v>36</v>
      </c>
      <c r="B13" s="121"/>
      <c r="C13" s="114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3"/>
      <c r="Q13" s="113"/>
      <c r="R13" s="113"/>
    </row>
    <row r="14" spans="1:18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</row>
    <row r="15" spans="1:18" s="5" customFormat="1" ht="11.25" customHeight="1" x14ac:dyDescent="0.2">
      <c r="A15" s="435" t="s">
        <v>6</v>
      </c>
      <c r="B15" s="401" t="s">
        <v>59</v>
      </c>
      <c r="C15" s="401"/>
      <c r="D15" s="404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4" t="s">
        <v>6</v>
      </c>
      <c r="K15" s="409" t="s">
        <v>19</v>
      </c>
      <c r="L15" s="409"/>
      <c r="M15" s="404" t="s">
        <v>6</v>
      </c>
      <c r="N15" s="404" t="s">
        <v>22</v>
      </c>
      <c r="O15" s="404" t="s">
        <v>13</v>
      </c>
      <c r="P15" s="404" t="s">
        <v>14</v>
      </c>
      <c r="Q15" s="404" t="s">
        <v>15</v>
      </c>
      <c r="R15" s="407"/>
    </row>
    <row r="16" spans="1:18" s="5" customFormat="1" x14ac:dyDescent="0.2">
      <c r="A16" s="436"/>
      <c r="B16" s="432"/>
      <c r="C16" s="432"/>
      <c r="D16" s="406"/>
      <c r="E16" s="406"/>
      <c r="F16" s="406"/>
      <c r="G16" s="406"/>
      <c r="H16" s="406"/>
      <c r="I16" s="406"/>
      <c r="J16" s="406"/>
      <c r="K16" s="122" t="s">
        <v>21</v>
      </c>
      <c r="L16" s="122" t="s">
        <v>23</v>
      </c>
      <c r="M16" s="406"/>
      <c r="N16" s="406"/>
      <c r="O16" s="406"/>
      <c r="P16" s="406"/>
      <c r="Q16" s="406"/>
      <c r="R16" s="433"/>
    </row>
    <row r="17" spans="1:18" s="7" customFormat="1" ht="15" customHeight="1" x14ac:dyDescent="0.2">
      <c r="A17" s="14">
        <v>1</v>
      </c>
      <c r="B17" s="224" t="s">
        <v>349</v>
      </c>
      <c r="C17" s="225"/>
      <c r="D17" s="226">
        <v>2002</v>
      </c>
      <c r="E17" s="226" t="s">
        <v>4</v>
      </c>
      <c r="F17" s="226" t="s">
        <v>156</v>
      </c>
      <c r="G17" s="234" t="s">
        <v>363</v>
      </c>
      <c r="H17" s="258">
        <v>67.5</v>
      </c>
      <c r="I17" s="11">
        <v>102</v>
      </c>
      <c r="J17" s="11">
        <f>_xlfn.RANK.EQ(I17,I$17:I$31)</f>
        <v>1</v>
      </c>
      <c r="K17" s="11">
        <v>149</v>
      </c>
      <c r="L17" s="11">
        <f t="shared" ref="L17:L31" si="0">K17/2</f>
        <v>74.5</v>
      </c>
      <c r="M17" s="11">
        <f>_xlfn.RANK.EQ(L17,L$17:L$31)</f>
        <v>1</v>
      </c>
      <c r="N17" s="11">
        <f t="shared" ref="N17:N31" si="1">L17+I17</f>
        <v>176.5</v>
      </c>
      <c r="O17" s="11">
        <f t="shared" ref="O17:O31" si="2">IF(A17=1,20,IF(A17=2,18,IF(A17=3,16,IF(A17&gt;19,0,19-A17))))</f>
        <v>20</v>
      </c>
      <c r="P17" s="11" t="str">
        <f t="shared" ref="P17:P31" si="3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228" t="s">
        <v>366</v>
      </c>
      <c r="R17" s="117"/>
    </row>
    <row r="18" spans="1:18" s="5" customFormat="1" ht="15" customHeight="1" x14ac:dyDescent="0.2">
      <c r="A18" s="60">
        <f>A17+1</f>
        <v>2</v>
      </c>
      <c r="B18" s="224" t="s">
        <v>439</v>
      </c>
      <c r="C18" s="225"/>
      <c r="D18" s="226">
        <v>2001</v>
      </c>
      <c r="E18" s="226" t="s">
        <v>4</v>
      </c>
      <c r="F18" s="226" t="s">
        <v>104</v>
      </c>
      <c r="G18" s="234" t="s">
        <v>222</v>
      </c>
      <c r="H18" s="258">
        <v>67.95</v>
      </c>
      <c r="I18" s="11">
        <v>92</v>
      </c>
      <c r="J18" s="11">
        <f>_xlfn.RANK.EQ(I18,I$17:I$31)</f>
        <v>2</v>
      </c>
      <c r="K18" s="11">
        <v>131</v>
      </c>
      <c r="L18" s="11">
        <f t="shared" si="0"/>
        <v>65.5</v>
      </c>
      <c r="M18" s="11">
        <f>_xlfn.RANK.EQ(L18,L$17:L$31)</f>
        <v>2</v>
      </c>
      <c r="N18" s="11">
        <f t="shared" si="1"/>
        <v>157.5</v>
      </c>
      <c r="O18" s="11">
        <f t="shared" si="2"/>
        <v>18</v>
      </c>
      <c r="P18" s="11" t="str">
        <f t="shared" si="3"/>
        <v>МС</v>
      </c>
      <c r="Q18" s="228" t="s">
        <v>442</v>
      </c>
      <c r="R18" s="117"/>
    </row>
    <row r="19" spans="1:18" ht="21.75" customHeight="1" x14ac:dyDescent="0.2">
      <c r="A19" s="6">
        <f t="shared" ref="A19:A31" si="4">A18+1</f>
        <v>3</v>
      </c>
      <c r="B19" s="224" t="s">
        <v>312</v>
      </c>
      <c r="C19" s="225"/>
      <c r="D19" s="226">
        <v>2003</v>
      </c>
      <c r="E19" s="226" t="s">
        <v>4</v>
      </c>
      <c r="F19" s="226" t="s">
        <v>162</v>
      </c>
      <c r="G19" s="234" t="s">
        <v>316</v>
      </c>
      <c r="H19" s="258">
        <v>67.5</v>
      </c>
      <c r="I19" s="11">
        <v>92</v>
      </c>
      <c r="J19" s="11">
        <f>_xlfn.RANK.EQ(I19,I$17:I$31)</f>
        <v>2</v>
      </c>
      <c r="K19" s="11">
        <v>110</v>
      </c>
      <c r="L19" s="11">
        <f t="shared" si="0"/>
        <v>55</v>
      </c>
      <c r="M19" s="11">
        <f>_xlfn.RANK.EQ(L19,L$17:L$31)</f>
        <v>5</v>
      </c>
      <c r="N19" s="11">
        <f t="shared" si="1"/>
        <v>147</v>
      </c>
      <c r="O19" s="11">
        <f t="shared" si="2"/>
        <v>16</v>
      </c>
      <c r="P19" s="11" t="str">
        <f t="shared" si="3"/>
        <v>МС</v>
      </c>
      <c r="Q19" s="228" t="s">
        <v>323</v>
      </c>
      <c r="R19" s="117"/>
    </row>
    <row r="20" spans="1:18" ht="15" customHeight="1" x14ac:dyDescent="0.2">
      <c r="A20" s="60">
        <f t="shared" si="4"/>
        <v>4</v>
      </c>
      <c r="B20" s="224" t="s">
        <v>466</v>
      </c>
      <c r="C20" s="225"/>
      <c r="D20" s="226">
        <v>2005</v>
      </c>
      <c r="E20" s="226" t="s">
        <v>5</v>
      </c>
      <c r="F20" s="226" t="s">
        <v>136</v>
      </c>
      <c r="G20" s="234"/>
      <c r="H20" s="258">
        <v>68</v>
      </c>
      <c r="I20" s="11">
        <v>87</v>
      </c>
      <c r="J20" s="11">
        <f>_xlfn.RANK.EQ(I20,I$17:I$31)</f>
        <v>4</v>
      </c>
      <c r="K20" s="118">
        <v>119</v>
      </c>
      <c r="L20" s="11">
        <f t="shared" si="0"/>
        <v>59.5</v>
      </c>
      <c r="M20" s="11">
        <f>_xlfn.RANK.EQ(L20,L$17:L$31)</f>
        <v>4</v>
      </c>
      <c r="N20" s="11">
        <f t="shared" si="1"/>
        <v>146.5</v>
      </c>
      <c r="O20" s="11">
        <f t="shared" si="2"/>
        <v>15</v>
      </c>
      <c r="P20" s="123" t="str">
        <f t="shared" si="3"/>
        <v>+МС</v>
      </c>
      <c r="Q20" s="228" t="s">
        <v>477</v>
      </c>
      <c r="R20" s="117"/>
    </row>
    <row r="21" spans="1:18" ht="15" customHeight="1" x14ac:dyDescent="0.2">
      <c r="A21" s="60">
        <f t="shared" si="4"/>
        <v>5</v>
      </c>
      <c r="B21" s="224" t="s">
        <v>351</v>
      </c>
      <c r="C21" s="225"/>
      <c r="D21" s="226">
        <v>2003</v>
      </c>
      <c r="E21" s="226" t="s">
        <v>5</v>
      </c>
      <c r="F21" s="226" t="s">
        <v>156</v>
      </c>
      <c r="G21" s="234" t="s">
        <v>222</v>
      </c>
      <c r="H21" s="258">
        <v>67.75</v>
      </c>
      <c r="I21" s="11">
        <v>72</v>
      </c>
      <c r="J21" s="11">
        <f>_xlfn.RANK.EQ(I21,I$17:I$31)</f>
        <v>7</v>
      </c>
      <c r="K21" s="11">
        <v>125</v>
      </c>
      <c r="L21" s="11">
        <f t="shared" si="0"/>
        <v>62.5</v>
      </c>
      <c r="M21" s="11">
        <f>_xlfn.RANK.EQ(L21,L$17:L$31)</f>
        <v>3</v>
      </c>
      <c r="N21" s="11">
        <f t="shared" si="1"/>
        <v>134.5</v>
      </c>
      <c r="O21" s="11">
        <f t="shared" si="2"/>
        <v>14</v>
      </c>
      <c r="P21" s="11" t="str">
        <f t="shared" si="3"/>
        <v>КМС</v>
      </c>
      <c r="Q21" s="236" t="s">
        <v>549</v>
      </c>
      <c r="R21" s="117"/>
    </row>
    <row r="22" spans="1:18" ht="15" customHeight="1" x14ac:dyDescent="0.2">
      <c r="A22" s="60">
        <f t="shared" si="4"/>
        <v>6</v>
      </c>
      <c r="B22" s="224" t="s">
        <v>352</v>
      </c>
      <c r="C22" s="225"/>
      <c r="D22" s="226">
        <v>2001</v>
      </c>
      <c r="E22" s="226" t="s">
        <v>5</v>
      </c>
      <c r="F22" s="226" t="s">
        <v>156</v>
      </c>
      <c r="G22" s="234" t="s">
        <v>363</v>
      </c>
      <c r="H22" s="258">
        <v>67.599999999999994</v>
      </c>
      <c r="I22" s="243">
        <v>82</v>
      </c>
      <c r="J22" s="11">
        <f>_xlfn.RANK.EQ(I22,I$17:I$26)</f>
        <v>5</v>
      </c>
      <c r="K22" s="11">
        <v>80</v>
      </c>
      <c r="L22" s="11">
        <f t="shared" si="0"/>
        <v>40</v>
      </c>
      <c r="M22" s="11">
        <f>_xlfn.RANK.EQ(L22,L$17:L$26)</f>
        <v>10</v>
      </c>
      <c r="N22" s="11">
        <f t="shared" si="1"/>
        <v>122</v>
      </c>
      <c r="O22" s="11">
        <f t="shared" si="2"/>
        <v>13</v>
      </c>
      <c r="P22" s="11" t="str">
        <f t="shared" si="3"/>
        <v>КМС</v>
      </c>
      <c r="Q22" s="236" t="s">
        <v>550</v>
      </c>
      <c r="R22" s="244"/>
    </row>
    <row r="23" spans="1:18" ht="15" customHeight="1" x14ac:dyDescent="0.2">
      <c r="A23" s="60">
        <f t="shared" si="4"/>
        <v>7</v>
      </c>
      <c r="B23" s="224" t="s">
        <v>310</v>
      </c>
      <c r="C23" s="225"/>
      <c r="D23" s="226">
        <v>2003</v>
      </c>
      <c r="E23" s="226" t="s">
        <v>5</v>
      </c>
      <c r="F23" s="226" t="s">
        <v>162</v>
      </c>
      <c r="G23" s="234" t="s">
        <v>319</v>
      </c>
      <c r="H23" s="258">
        <v>67.8</v>
      </c>
      <c r="I23" s="243">
        <v>76</v>
      </c>
      <c r="J23" s="11">
        <f t="shared" ref="J23:J31" si="5">_xlfn.RANK.EQ(I23,I$17:I$31)</f>
        <v>6</v>
      </c>
      <c r="K23" s="11">
        <v>83</v>
      </c>
      <c r="L23" s="11">
        <f t="shared" si="0"/>
        <v>41.5</v>
      </c>
      <c r="M23" s="11">
        <f t="shared" ref="M23:M31" si="6">_xlfn.RANK.EQ(L23,L$17:L$31)</f>
        <v>8</v>
      </c>
      <c r="N23" s="11">
        <f t="shared" si="1"/>
        <v>117.5</v>
      </c>
      <c r="O23" s="11">
        <f t="shared" si="2"/>
        <v>12</v>
      </c>
      <c r="P23" s="11" t="str">
        <f t="shared" si="3"/>
        <v>КМС</v>
      </c>
      <c r="Q23" s="228" t="s">
        <v>321</v>
      </c>
      <c r="R23" s="244"/>
    </row>
    <row r="24" spans="1:18" ht="15" customHeight="1" x14ac:dyDescent="0.2">
      <c r="A24" s="60">
        <f t="shared" si="4"/>
        <v>8</v>
      </c>
      <c r="B24" s="224" t="s">
        <v>487</v>
      </c>
      <c r="C24" s="225"/>
      <c r="D24" s="226">
        <v>2001</v>
      </c>
      <c r="E24" s="226" t="s">
        <v>5</v>
      </c>
      <c r="F24" s="226" t="s">
        <v>136</v>
      </c>
      <c r="G24" s="234"/>
      <c r="H24" s="258">
        <v>67.3</v>
      </c>
      <c r="I24" s="243">
        <v>72</v>
      </c>
      <c r="J24" s="11">
        <f t="shared" si="5"/>
        <v>7</v>
      </c>
      <c r="K24" s="11">
        <v>88</v>
      </c>
      <c r="L24" s="11">
        <f t="shared" si="0"/>
        <v>44</v>
      </c>
      <c r="M24" s="11">
        <f t="shared" si="6"/>
        <v>6</v>
      </c>
      <c r="N24" s="11">
        <f t="shared" si="1"/>
        <v>116</v>
      </c>
      <c r="O24" s="11">
        <f t="shared" si="2"/>
        <v>11</v>
      </c>
      <c r="P24" s="11" t="str">
        <f t="shared" si="3"/>
        <v>КМС</v>
      </c>
      <c r="Q24" s="228" t="s">
        <v>49</v>
      </c>
      <c r="R24" s="245"/>
    </row>
    <row r="25" spans="1:18" ht="15" customHeight="1" x14ac:dyDescent="0.2">
      <c r="A25" s="60">
        <f t="shared" si="4"/>
        <v>9</v>
      </c>
      <c r="B25" s="224" t="s">
        <v>361</v>
      </c>
      <c r="C25" s="225"/>
      <c r="D25" s="226">
        <v>2004</v>
      </c>
      <c r="E25" s="226" t="s">
        <v>5</v>
      </c>
      <c r="F25" s="226" t="s">
        <v>156</v>
      </c>
      <c r="G25" s="234" t="s">
        <v>363</v>
      </c>
      <c r="H25" s="258">
        <v>67.099999999999994</v>
      </c>
      <c r="I25" s="243">
        <v>68</v>
      </c>
      <c r="J25" s="11">
        <f t="shared" si="5"/>
        <v>9</v>
      </c>
      <c r="K25" s="11">
        <v>83</v>
      </c>
      <c r="L25" s="11">
        <f t="shared" si="0"/>
        <v>41.5</v>
      </c>
      <c r="M25" s="11">
        <f t="shared" si="6"/>
        <v>8</v>
      </c>
      <c r="N25" s="11">
        <f t="shared" si="1"/>
        <v>109.5</v>
      </c>
      <c r="O25" s="11">
        <f t="shared" si="2"/>
        <v>10</v>
      </c>
      <c r="P25" s="11" t="str">
        <f t="shared" si="3"/>
        <v>КМС</v>
      </c>
      <c r="Q25" s="236" t="s">
        <v>550</v>
      </c>
      <c r="R25" s="244"/>
    </row>
    <row r="26" spans="1:18" ht="15" customHeight="1" x14ac:dyDescent="0.2">
      <c r="A26" s="60">
        <f t="shared" si="4"/>
        <v>10</v>
      </c>
      <c r="B26" s="224" t="s">
        <v>314</v>
      </c>
      <c r="C26" s="225"/>
      <c r="D26" s="226">
        <v>2003</v>
      </c>
      <c r="E26" s="226" t="s">
        <v>5</v>
      </c>
      <c r="F26" s="226" t="s">
        <v>162</v>
      </c>
      <c r="G26" s="234" t="s">
        <v>316</v>
      </c>
      <c r="H26" s="258">
        <v>68</v>
      </c>
      <c r="I26" s="243">
        <v>60</v>
      </c>
      <c r="J26" s="11">
        <f t="shared" si="5"/>
        <v>11</v>
      </c>
      <c r="K26" s="11">
        <v>84</v>
      </c>
      <c r="L26" s="11">
        <f t="shared" si="0"/>
        <v>42</v>
      </c>
      <c r="M26" s="11">
        <f t="shared" si="6"/>
        <v>7</v>
      </c>
      <c r="N26" s="11">
        <f t="shared" si="1"/>
        <v>102</v>
      </c>
      <c r="O26" s="11">
        <f t="shared" si="2"/>
        <v>9</v>
      </c>
      <c r="P26" s="11" t="str">
        <f t="shared" si="3"/>
        <v>КМС</v>
      </c>
      <c r="Q26" s="228" t="s">
        <v>325</v>
      </c>
      <c r="R26" s="244"/>
    </row>
    <row r="27" spans="1:18" ht="15" customHeight="1" x14ac:dyDescent="0.2">
      <c r="A27" s="60">
        <f t="shared" si="4"/>
        <v>11</v>
      </c>
      <c r="B27" s="224" t="s">
        <v>295</v>
      </c>
      <c r="C27" s="225"/>
      <c r="D27" s="226">
        <v>2004</v>
      </c>
      <c r="E27" s="226" t="s">
        <v>5</v>
      </c>
      <c r="F27" s="226" t="s">
        <v>140</v>
      </c>
      <c r="G27" s="234"/>
      <c r="H27" s="258">
        <v>65.55</v>
      </c>
      <c r="I27" s="11">
        <v>65</v>
      </c>
      <c r="J27" s="11">
        <f t="shared" si="5"/>
        <v>10</v>
      </c>
      <c r="K27" s="11">
        <v>71</v>
      </c>
      <c r="L27" s="11">
        <f t="shared" si="0"/>
        <v>35.5</v>
      </c>
      <c r="M27" s="11">
        <f t="shared" si="6"/>
        <v>11</v>
      </c>
      <c r="N27" s="11">
        <f t="shared" si="1"/>
        <v>100.5</v>
      </c>
      <c r="O27" s="11">
        <f t="shared" si="2"/>
        <v>8</v>
      </c>
      <c r="P27" s="11" t="str">
        <f t="shared" si="3"/>
        <v>КМС</v>
      </c>
      <c r="Q27" s="228" t="s">
        <v>305</v>
      </c>
      <c r="R27" s="117"/>
    </row>
    <row r="28" spans="1:18" ht="15" customHeight="1" x14ac:dyDescent="0.2">
      <c r="A28" s="60">
        <f t="shared" si="4"/>
        <v>12</v>
      </c>
      <c r="B28" s="224" t="s">
        <v>511</v>
      </c>
      <c r="C28" s="225"/>
      <c r="D28" s="226">
        <v>2004</v>
      </c>
      <c r="E28" s="226" t="s">
        <v>233</v>
      </c>
      <c r="F28" s="226" t="s">
        <v>175</v>
      </c>
      <c r="G28" s="234"/>
      <c r="H28" s="258">
        <v>66.5</v>
      </c>
      <c r="I28" s="11">
        <v>38</v>
      </c>
      <c r="J28" s="11">
        <f t="shared" si="5"/>
        <v>12</v>
      </c>
      <c r="K28" s="11">
        <v>57</v>
      </c>
      <c r="L28" s="11">
        <f t="shared" si="0"/>
        <v>28.5</v>
      </c>
      <c r="M28" s="11">
        <f t="shared" si="6"/>
        <v>12</v>
      </c>
      <c r="N28" s="11">
        <f t="shared" si="1"/>
        <v>66.5</v>
      </c>
      <c r="O28" s="11">
        <f t="shared" si="2"/>
        <v>7</v>
      </c>
      <c r="P28" s="11" t="str">
        <f t="shared" si="3"/>
        <v>-</v>
      </c>
      <c r="Q28" s="228" t="s">
        <v>522</v>
      </c>
      <c r="R28" s="117"/>
    </row>
    <row r="29" spans="1:18" ht="15" customHeight="1" x14ac:dyDescent="0.2">
      <c r="A29" s="60">
        <f t="shared" si="4"/>
        <v>13</v>
      </c>
      <c r="B29" s="224" t="s">
        <v>528</v>
      </c>
      <c r="C29" s="225"/>
      <c r="D29" s="226">
        <v>2005</v>
      </c>
      <c r="E29" s="226" t="s">
        <v>233</v>
      </c>
      <c r="F29" s="226" t="s">
        <v>533</v>
      </c>
      <c r="G29" s="234" t="s">
        <v>531</v>
      </c>
      <c r="H29" s="258">
        <v>65.900000000000006</v>
      </c>
      <c r="I29" s="11">
        <v>35</v>
      </c>
      <c r="J29" s="11">
        <f t="shared" si="5"/>
        <v>13</v>
      </c>
      <c r="K29" s="118">
        <v>40</v>
      </c>
      <c r="L29" s="11">
        <f t="shared" si="0"/>
        <v>20</v>
      </c>
      <c r="M29" s="11">
        <f t="shared" si="6"/>
        <v>15</v>
      </c>
      <c r="N29" s="11">
        <f t="shared" si="1"/>
        <v>55</v>
      </c>
      <c r="O29" s="11">
        <f t="shared" si="2"/>
        <v>6</v>
      </c>
      <c r="P29" s="11" t="str">
        <f t="shared" si="3"/>
        <v>-</v>
      </c>
      <c r="Q29" s="228" t="s">
        <v>532</v>
      </c>
      <c r="R29" s="116"/>
    </row>
    <row r="30" spans="1:18" ht="15" customHeight="1" x14ac:dyDescent="0.2">
      <c r="A30" s="60">
        <f t="shared" si="4"/>
        <v>14</v>
      </c>
      <c r="B30" s="224" t="s">
        <v>270</v>
      </c>
      <c r="C30" s="225"/>
      <c r="D30" s="226">
        <v>2003</v>
      </c>
      <c r="E30" s="226" t="s">
        <v>5</v>
      </c>
      <c r="F30" s="226" t="s">
        <v>139</v>
      </c>
      <c r="G30" s="234"/>
      <c r="H30" s="258">
        <v>66.849999999999994</v>
      </c>
      <c r="I30" s="243">
        <v>27</v>
      </c>
      <c r="J30" s="11">
        <f t="shared" si="5"/>
        <v>14</v>
      </c>
      <c r="K30" s="11">
        <v>51</v>
      </c>
      <c r="L30" s="11">
        <f t="shared" si="0"/>
        <v>25.5</v>
      </c>
      <c r="M30" s="11">
        <f t="shared" si="6"/>
        <v>13</v>
      </c>
      <c r="N30" s="11">
        <f t="shared" si="1"/>
        <v>52.5</v>
      </c>
      <c r="O30" s="11">
        <f t="shared" si="2"/>
        <v>5</v>
      </c>
      <c r="P30" s="11" t="str">
        <f t="shared" si="3"/>
        <v>-</v>
      </c>
      <c r="Q30" s="228" t="s">
        <v>282</v>
      </c>
      <c r="R30" s="249"/>
    </row>
    <row r="31" spans="1:18" s="5" customFormat="1" ht="23.45" customHeight="1" x14ac:dyDescent="0.2">
      <c r="A31" s="6">
        <f t="shared" si="4"/>
        <v>15</v>
      </c>
      <c r="B31" s="224" t="s">
        <v>231</v>
      </c>
      <c r="C31" s="225"/>
      <c r="D31" s="226">
        <v>2005</v>
      </c>
      <c r="E31" s="226" t="s">
        <v>5</v>
      </c>
      <c r="F31" s="226" t="s">
        <v>112</v>
      </c>
      <c r="G31" s="234" t="s">
        <v>238</v>
      </c>
      <c r="H31" s="258">
        <v>67.599999999999994</v>
      </c>
      <c r="I31" s="11">
        <v>22</v>
      </c>
      <c r="J31" s="11">
        <f t="shared" si="5"/>
        <v>15</v>
      </c>
      <c r="K31" s="11">
        <v>44</v>
      </c>
      <c r="L31" s="11">
        <f t="shared" si="0"/>
        <v>22</v>
      </c>
      <c r="M31" s="11">
        <f t="shared" si="6"/>
        <v>14</v>
      </c>
      <c r="N31" s="11">
        <f t="shared" si="1"/>
        <v>44</v>
      </c>
      <c r="O31" s="11">
        <f t="shared" si="2"/>
        <v>4</v>
      </c>
      <c r="P31" s="11" t="str">
        <f t="shared" si="3"/>
        <v>-</v>
      </c>
      <c r="Q31" s="228" t="s">
        <v>234</v>
      </c>
      <c r="R31" s="116"/>
    </row>
    <row r="32" spans="1:18" x14ac:dyDescent="0.2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</row>
    <row r="33" spans="1:18" x14ac:dyDescent="0.2">
      <c r="A33" s="108"/>
      <c r="B33" s="107" t="s">
        <v>16</v>
      </c>
      <c r="C33" s="108"/>
      <c r="D33" s="108"/>
      <c r="E33" s="108" t="s">
        <v>125</v>
      </c>
      <c r="F33" s="108"/>
      <c r="G33" s="108"/>
      <c r="H33" s="107" t="s">
        <v>90</v>
      </c>
      <c r="I33" s="108"/>
      <c r="J33" s="108"/>
      <c r="K33" s="108"/>
      <c r="L33" s="108" t="s">
        <v>570</v>
      </c>
      <c r="M33" s="108"/>
      <c r="N33" s="108"/>
      <c r="O33" s="108"/>
      <c r="P33" s="108"/>
      <c r="Q33" s="108"/>
      <c r="R33" s="108"/>
    </row>
    <row r="34" spans="1:18" ht="4.5" customHeight="1" x14ac:dyDescent="0.2">
      <c r="A34" s="108"/>
      <c r="B34" s="107"/>
      <c r="C34" s="108"/>
      <c r="D34" s="108"/>
      <c r="E34" s="108"/>
      <c r="F34" s="108"/>
      <c r="G34" s="108"/>
      <c r="H34" s="107"/>
      <c r="I34" s="108"/>
      <c r="J34" s="108"/>
      <c r="K34" s="108"/>
      <c r="L34" s="108"/>
      <c r="M34" s="108"/>
      <c r="N34" s="108"/>
      <c r="O34" s="108"/>
      <c r="P34" s="108"/>
      <c r="Q34" s="108"/>
      <c r="R34" s="108"/>
    </row>
    <row r="35" spans="1:18" x14ac:dyDescent="0.2">
      <c r="A35" s="108"/>
      <c r="B35" s="107" t="s">
        <v>17</v>
      </c>
      <c r="C35" s="108"/>
      <c r="D35" s="108"/>
      <c r="E35" s="108" t="s">
        <v>107</v>
      </c>
      <c r="F35" s="108"/>
      <c r="G35" s="108"/>
      <c r="H35" s="107" t="s">
        <v>91</v>
      </c>
      <c r="I35" s="108"/>
      <c r="J35" s="108"/>
      <c r="K35" s="108"/>
      <c r="L35" s="108" t="s">
        <v>571</v>
      </c>
      <c r="M35" s="108"/>
      <c r="N35" s="108"/>
      <c r="O35" s="108"/>
      <c r="P35" s="108"/>
      <c r="Q35" s="108"/>
      <c r="R35" s="108"/>
    </row>
    <row r="36" spans="1:18" s="5" customFormat="1" x14ac:dyDescent="0.2"/>
    <row r="37" spans="1:18" s="5" customFormat="1" x14ac:dyDescent="0.2"/>
    <row r="41" spans="1:18" x14ac:dyDescent="0.2">
      <c r="I41" s="434"/>
      <c r="J41" s="434"/>
      <c r="K41" s="434"/>
      <c r="L41" s="434"/>
      <c r="M41" s="434"/>
      <c r="N41" s="434"/>
      <c r="O41" s="434"/>
      <c r="P41" s="434"/>
      <c r="Q41" s="434"/>
      <c r="R41" s="434"/>
    </row>
    <row r="42" spans="1:18" x14ac:dyDescent="0.2">
      <c r="I42" s="434"/>
      <c r="J42" s="434"/>
      <c r="K42" s="434"/>
      <c r="L42" s="434"/>
      <c r="M42" s="434"/>
      <c r="N42" s="434"/>
      <c r="O42" s="434"/>
      <c r="P42" s="434"/>
      <c r="Q42" s="434"/>
      <c r="R42" s="43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31">
    <sortCondition descending="1" ref="N17:N31"/>
  </sortState>
  <mergeCells count="32">
    <mergeCell ref="Q15:R16"/>
    <mergeCell ref="I41:R41"/>
    <mergeCell ref="I42:R42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3" firstPageNumber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38"/>
  <sheetViews>
    <sheetView view="pageBreakPreview" zoomScale="90" zoomScaleNormal="70" zoomScaleSheetLayoutView="90" workbookViewId="0">
      <selection activeCell="G35" sqref="G35"/>
    </sheetView>
  </sheetViews>
  <sheetFormatPr defaultColWidth="9.140625" defaultRowHeight="12.75" x14ac:dyDescent="0.2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9.710937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</row>
    <row r="2" spans="1:18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</row>
    <row r="3" spans="1:18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</row>
    <row r="4" spans="1:18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</row>
    <row r="5" spans="1:18" ht="9" customHeight="1" x14ac:dyDescent="0.2"/>
    <row r="6" spans="1:18" ht="15.75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4" t="s">
        <v>95</v>
      </c>
      <c r="Q6" s="374"/>
      <c r="R6" s="374"/>
    </row>
    <row r="7" spans="1:18" ht="15.75" x14ac:dyDescent="0.2">
      <c r="A7" s="390" t="s">
        <v>186</v>
      </c>
      <c r="B7" s="390"/>
      <c r="C7" s="377"/>
      <c r="D7" s="391" t="s">
        <v>191</v>
      </c>
      <c r="E7" s="391"/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0" t="s">
        <v>20</v>
      </c>
      <c r="Q7" s="390"/>
      <c r="R7" s="390"/>
    </row>
    <row r="8" spans="1:18" ht="15" x14ac:dyDescent="0.2">
      <c r="A8" s="437" t="s">
        <v>25</v>
      </c>
      <c r="B8" s="438"/>
      <c r="C8" s="439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6"/>
      <c r="P8" s="393" t="s">
        <v>2</v>
      </c>
      <c r="Q8" s="393"/>
      <c r="R8" s="393"/>
    </row>
    <row r="9" spans="1:18" ht="15.75" x14ac:dyDescent="0.25">
      <c r="A9" s="65" t="s">
        <v>12</v>
      </c>
      <c r="B9" s="65" t="s">
        <v>19</v>
      </c>
      <c r="C9" s="65" t="s">
        <v>21</v>
      </c>
      <c r="D9" s="397" t="s">
        <v>128</v>
      </c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98"/>
      <c r="P9" s="62" t="s">
        <v>3</v>
      </c>
      <c r="Q9" s="62" t="s">
        <v>4</v>
      </c>
      <c r="R9" s="62" t="s">
        <v>5</v>
      </c>
    </row>
    <row r="10" spans="1:18" ht="15" customHeight="1" x14ac:dyDescent="0.2">
      <c r="A10" s="66">
        <v>144</v>
      </c>
      <c r="B10" s="66">
        <v>189</v>
      </c>
      <c r="C10" s="66">
        <v>234</v>
      </c>
      <c r="D10" s="378" t="s">
        <v>259</v>
      </c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231">
        <v>222</v>
      </c>
      <c r="Q10" s="231">
        <v>162</v>
      </c>
      <c r="R10" s="231">
        <v>96</v>
      </c>
    </row>
    <row r="11" spans="1:18" x14ac:dyDescent="0.2">
      <c r="A11" s="9"/>
      <c r="B11" s="9"/>
      <c r="C11" s="9"/>
      <c r="P11" s="9"/>
      <c r="Q11" s="9"/>
      <c r="R11" s="9"/>
    </row>
    <row r="12" spans="1:18" x14ac:dyDescent="0.2">
      <c r="A12" s="119" t="s">
        <v>35</v>
      </c>
      <c r="B12" s="104"/>
      <c r="C12" s="104"/>
      <c r="D12" s="11">
        <v>230</v>
      </c>
      <c r="E12" s="112"/>
      <c r="F12" s="112"/>
      <c r="G12" s="112"/>
      <c r="H12" s="112"/>
      <c r="I12" s="112"/>
      <c r="J12" s="112"/>
      <c r="K12" s="108"/>
      <c r="L12" s="112"/>
      <c r="M12" s="112"/>
      <c r="N12" s="112"/>
      <c r="O12" s="112"/>
      <c r="P12" s="113"/>
      <c r="Q12" s="113"/>
      <c r="R12" s="113"/>
    </row>
    <row r="13" spans="1:18" x14ac:dyDescent="0.2">
      <c r="A13" s="120" t="s">
        <v>36</v>
      </c>
      <c r="B13" s="121"/>
      <c r="C13" s="114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3"/>
      <c r="Q13" s="113"/>
      <c r="R13" s="113"/>
    </row>
    <row r="14" spans="1:18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</row>
    <row r="15" spans="1:18" s="5" customFormat="1" ht="11.25" customHeight="1" x14ac:dyDescent="0.2">
      <c r="A15" s="435" t="s">
        <v>6</v>
      </c>
      <c r="B15" s="401" t="s">
        <v>59</v>
      </c>
      <c r="C15" s="401"/>
      <c r="D15" s="404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4" t="s">
        <v>6</v>
      </c>
      <c r="K15" s="409" t="s">
        <v>19</v>
      </c>
      <c r="L15" s="409"/>
      <c r="M15" s="404" t="s">
        <v>6</v>
      </c>
      <c r="N15" s="404" t="s">
        <v>22</v>
      </c>
      <c r="O15" s="404" t="s">
        <v>13</v>
      </c>
      <c r="P15" s="404" t="s">
        <v>14</v>
      </c>
      <c r="Q15" s="404" t="s">
        <v>15</v>
      </c>
      <c r="R15" s="407"/>
    </row>
    <row r="16" spans="1:18" s="5" customFormat="1" x14ac:dyDescent="0.2">
      <c r="A16" s="436"/>
      <c r="B16" s="432"/>
      <c r="C16" s="432"/>
      <c r="D16" s="406"/>
      <c r="E16" s="406"/>
      <c r="F16" s="406"/>
      <c r="G16" s="406"/>
      <c r="H16" s="406"/>
      <c r="I16" s="406"/>
      <c r="J16" s="406"/>
      <c r="K16" s="122" t="s">
        <v>21</v>
      </c>
      <c r="L16" s="122" t="s">
        <v>23</v>
      </c>
      <c r="M16" s="406"/>
      <c r="N16" s="406"/>
      <c r="O16" s="406"/>
      <c r="P16" s="406"/>
      <c r="Q16" s="406"/>
      <c r="R16" s="433"/>
    </row>
    <row r="17" spans="1:18" s="7" customFormat="1" ht="15" customHeight="1" x14ac:dyDescent="0.2">
      <c r="A17" s="14">
        <v>1</v>
      </c>
      <c r="B17" s="224" t="s">
        <v>527</v>
      </c>
      <c r="C17" s="225"/>
      <c r="D17" s="226">
        <v>2004</v>
      </c>
      <c r="E17" s="226" t="s">
        <v>4</v>
      </c>
      <c r="F17" s="226" t="s">
        <v>533</v>
      </c>
      <c r="G17" s="234" t="s">
        <v>531</v>
      </c>
      <c r="H17" s="258">
        <v>72.45</v>
      </c>
      <c r="I17" s="11">
        <v>126</v>
      </c>
      <c r="J17" s="11">
        <f t="shared" ref="J17:J27" si="0">_xlfn.RANK.EQ(I17,I$17:I$27)</f>
        <v>1</v>
      </c>
      <c r="K17" s="118">
        <v>172</v>
      </c>
      <c r="L17" s="11">
        <f t="shared" ref="L17:L27" si="1">K17/2</f>
        <v>86</v>
      </c>
      <c r="M17" s="11">
        <f t="shared" ref="M17:M27" si="2">_xlfn.RANK.EQ(L17,L$17:L$27)</f>
        <v>1</v>
      </c>
      <c r="N17" s="11">
        <f t="shared" ref="N17:N27" si="3">L17+I17</f>
        <v>212</v>
      </c>
      <c r="O17" s="11">
        <f t="shared" ref="O17:O27" si="4">IF(A17=1,20,IF(A17=2,18,IF(A17=3,16,IF(A17&gt;19,0,19-A17))))</f>
        <v>20</v>
      </c>
      <c r="P17" s="11" t="str">
        <f t="shared" ref="P17:P27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228" t="s">
        <v>532</v>
      </c>
      <c r="R17" s="117"/>
    </row>
    <row r="18" spans="1:18" s="5" customFormat="1" ht="15" customHeight="1" x14ac:dyDescent="0.2">
      <c r="A18" s="60">
        <f>A17+1</f>
        <v>2</v>
      </c>
      <c r="B18" s="224" t="s">
        <v>406</v>
      </c>
      <c r="C18" s="225"/>
      <c r="D18" s="226">
        <v>2002</v>
      </c>
      <c r="E18" s="226" t="s">
        <v>4</v>
      </c>
      <c r="F18" s="226" t="s">
        <v>133</v>
      </c>
      <c r="G18" s="234" t="s">
        <v>410</v>
      </c>
      <c r="H18" s="258">
        <v>72.599999999999994</v>
      </c>
      <c r="I18" s="11">
        <v>119</v>
      </c>
      <c r="J18" s="11">
        <f t="shared" si="0"/>
        <v>2</v>
      </c>
      <c r="K18" s="118">
        <v>130</v>
      </c>
      <c r="L18" s="11">
        <f t="shared" si="1"/>
        <v>65</v>
      </c>
      <c r="M18" s="11">
        <f t="shared" si="2"/>
        <v>3</v>
      </c>
      <c r="N18" s="11">
        <f t="shared" si="3"/>
        <v>184</v>
      </c>
      <c r="O18" s="11">
        <f t="shared" si="4"/>
        <v>18</v>
      </c>
      <c r="P18" s="11" t="str">
        <f t="shared" si="5"/>
        <v>МС</v>
      </c>
      <c r="Q18" s="228" t="s">
        <v>417</v>
      </c>
      <c r="R18" s="117"/>
    </row>
    <row r="19" spans="1:18" ht="17.45" customHeight="1" x14ac:dyDescent="0.2">
      <c r="A19" s="60">
        <f t="shared" ref="A19:A27" si="6">A18+1</f>
        <v>3</v>
      </c>
      <c r="B19" s="224" t="s">
        <v>219</v>
      </c>
      <c r="C19" s="225"/>
      <c r="D19" s="226">
        <v>2002</v>
      </c>
      <c r="E19" s="226" t="s">
        <v>4</v>
      </c>
      <c r="F19" s="226" t="s">
        <v>138</v>
      </c>
      <c r="G19" s="234" t="s">
        <v>222</v>
      </c>
      <c r="H19" s="258">
        <v>72.349999999999994</v>
      </c>
      <c r="I19" s="11">
        <v>86</v>
      </c>
      <c r="J19" s="11">
        <f t="shared" si="0"/>
        <v>5</v>
      </c>
      <c r="K19" s="11">
        <v>158</v>
      </c>
      <c r="L19" s="11">
        <f t="shared" si="1"/>
        <v>79</v>
      </c>
      <c r="M19" s="11">
        <f t="shared" si="2"/>
        <v>2</v>
      </c>
      <c r="N19" s="11">
        <f t="shared" si="3"/>
        <v>165</v>
      </c>
      <c r="O19" s="11">
        <f t="shared" si="4"/>
        <v>16</v>
      </c>
      <c r="P19" s="11" t="str">
        <f t="shared" si="5"/>
        <v>МС</v>
      </c>
      <c r="Q19" s="228" t="s">
        <v>227</v>
      </c>
      <c r="R19" s="105"/>
    </row>
    <row r="20" spans="1:18" ht="15" customHeight="1" x14ac:dyDescent="0.2">
      <c r="A20" s="60">
        <f t="shared" si="6"/>
        <v>4</v>
      </c>
      <c r="B20" s="224" t="s">
        <v>221</v>
      </c>
      <c r="C20" s="225"/>
      <c r="D20" s="226">
        <v>2001</v>
      </c>
      <c r="E20" s="226" t="s">
        <v>5</v>
      </c>
      <c r="F20" s="226" t="s">
        <v>138</v>
      </c>
      <c r="G20" s="234" t="s">
        <v>224</v>
      </c>
      <c r="H20" s="258">
        <v>71.900000000000006</v>
      </c>
      <c r="I20" s="11">
        <v>93</v>
      </c>
      <c r="J20" s="11">
        <f t="shared" si="0"/>
        <v>4</v>
      </c>
      <c r="K20" s="11">
        <v>125</v>
      </c>
      <c r="L20" s="11">
        <f t="shared" si="1"/>
        <v>62.5</v>
      </c>
      <c r="M20" s="11">
        <f t="shared" si="2"/>
        <v>4</v>
      </c>
      <c r="N20" s="11">
        <f t="shared" si="3"/>
        <v>155.5</v>
      </c>
      <c r="O20" s="11">
        <f t="shared" si="4"/>
        <v>15</v>
      </c>
      <c r="P20" s="11" t="str">
        <f t="shared" si="5"/>
        <v>КМС</v>
      </c>
      <c r="Q20" s="228" t="s">
        <v>225</v>
      </c>
      <c r="R20" s="117"/>
    </row>
    <row r="21" spans="1:18" ht="15" customHeight="1" x14ac:dyDescent="0.2">
      <c r="A21" s="60">
        <f t="shared" si="6"/>
        <v>5</v>
      </c>
      <c r="B21" s="224" t="s">
        <v>348</v>
      </c>
      <c r="C21" s="225"/>
      <c r="D21" s="226">
        <v>2003</v>
      </c>
      <c r="E21" s="226" t="s">
        <v>5</v>
      </c>
      <c r="F21" s="226" t="s">
        <v>156</v>
      </c>
      <c r="G21" s="234" t="s">
        <v>222</v>
      </c>
      <c r="H21" s="258">
        <v>71.849999999999994</v>
      </c>
      <c r="I21" s="11">
        <v>95</v>
      </c>
      <c r="J21" s="11">
        <f t="shared" si="0"/>
        <v>3</v>
      </c>
      <c r="K21" s="11">
        <v>88</v>
      </c>
      <c r="L21" s="11">
        <f t="shared" si="1"/>
        <v>44</v>
      </c>
      <c r="M21" s="11">
        <f t="shared" si="2"/>
        <v>8</v>
      </c>
      <c r="N21" s="11">
        <f t="shared" si="3"/>
        <v>139</v>
      </c>
      <c r="O21" s="11">
        <f t="shared" si="4"/>
        <v>14</v>
      </c>
      <c r="P21" s="123" t="str">
        <f t="shared" si="5"/>
        <v>КМС</v>
      </c>
      <c r="Q21" s="228" t="s">
        <v>365</v>
      </c>
      <c r="R21" s="117"/>
    </row>
    <row r="22" spans="1:18" ht="15" customHeight="1" x14ac:dyDescent="0.2">
      <c r="A22" s="60">
        <f t="shared" si="6"/>
        <v>6</v>
      </c>
      <c r="B22" s="224" t="s">
        <v>217</v>
      </c>
      <c r="C22" s="225"/>
      <c r="D22" s="226">
        <v>2003</v>
      </c>
      <c r="E22" s="226" t="s">
        <v>5</v>
      </c>
      <c r="F22" s="226" t="s">
        <v>138</v>
      </c>
      <c r="G22" s="234" t="s">
        <v>222</v>
      </c>
      <c r="H22" s="258">
        <v>72.349999999999994</v>
      </c>
      <c r="I22" s="243">
        <v>83</v>
      </c>
      <c r="J22" s="11">
        <f t="shared" si="0"/>
        <v>6</v>
      </c>
      <c r="K22" s="11">
        <v>105</v>
      </c>
      <c r="L22" s="11">
        <f t="shared" si="1"/>
        <v>52.5</v>
      </c>
      <c r="M22" s="11">
        <f t="shared" si="2"/>
        <v>5</v>
      </c>
      <c r="N22" s="11">
        <f t="shared" si="3"/>
        <v>135.5</v>
      </c>
      <c r="O22" s="11">
        <f t="shared" si="4"/>
        <v>13</v>
      </c>
      <c r="P22" s="11" t="str">
        <f t="shared" si="5"/>
        <v>КМС</v>
      </c>
      <c r="Q22" s="228" t="s">
        <v>227</v>
      </c>
      <c r="R22" s="117"/>
    </row>
    <row r="23" spans="1:18" ht="15" customHeight="1" x14ac:dyDescent="0.2">
      <c r="A23" s="60">
        <f t="shared" si="6"/>
        <v>7</v>
      </c>
      <c r="B23" s="224" t="s">
        <v>471</v>
      </c>
      <c r="C23" s="225"/>
      <c r="D23" s="226">
        <v>2004</v>
      </c>
      <c r="E23" s="226" t="s">
        <v>5</v>
      </c>
      <c r="F23" s="226" t="s">
        <v>136</v>
      </c>
      <c r="G23" s="234"/>
      <c r="H23" s="258">
        <v>72</v>
      </c>
      <c r="I23" s="243">
        <v>76</v>
      </c>
      <c r="J23" s="11">
        <f t="shared" si="0"/>
        <v>7</v>
      </c>
      <c r="K23" s="11">
        <v>101</v>
      </c>
      <c r="L23" s="11">
        <f t="shared" si="1"/>
        <v>50.5</v>
      </c>
      <c r="M23" s="11">
        <f t="shared" si="2"/>
        <v>6</v>
      </c>
      <c r="N23" s="11">
        <f t="shared" si="3"/>
        <v>126.5</v>
      </c>
      <c r="O23" s="11">
        <f t="shared" si="4"/>
        <v>12</v>
      </c>
      <c r="P23" s="11" t="str">
        <f t="shared" si="5"/>
        <v>КМС</v>
      </c>
      <c r="Q23" s="228" t="s">
        <v>479</v>
      </c>
      <c r="R23" s="244"/>
    </row>
    <row r="24" spans="1:18" ht="15" customHeight="1" x14ac:dyDescent="0.2">
      <c r="A24" s="60">
        <f t="shared" si="6"/>
        <v>8</v>
      </c>
      <c r="B24" s="224" t="s">
        <v>445</v>
      </c>
      <c r="C24" s="225"/>
      <c r="D24" s="226">
        <v>2005</v>
      </c>
      <c r="E24" s="226" t="s">
        <v>5</v>
      </c>
      <c r="F24" s="226" t="s">
        <v>105</v>
      </c>
      <c r="G24" s="234"/>
      <c r="H24" s="258">
        <v>72.5</v>
      </c>
      <c r="I24" s="243">
        <v>74</v>
      </c>
      <c r="J24" s="11">
        <f t="shared" si="0"/>
        <v>8</v>
      </c>
      <c r="K24" s="11">
        <v>77</v>
      </c>
      <c r="L24" s="11">
        <f t="shared" si="1"/>
        <v>38.5</v>
      </c>
      <c r="M24" s="11">
        <f t="shared" si="2"/>
        <v>10</v>
      </c>
      <c r="N24" s="11">
        <f t="shared" si="3"/>
        <v>112.5</v>
      </c>
      <c r="O24" s="11">
        <f t="shared" si="4"/>
        <v>11</v>
      </c>
      <c r="P24" s="123" t="str">
        <f t="shared" si="5"/>
        <v>КМС</v>
      </c>
      <c r="Q24" s="228" t="s">
        <v>563</v>
      </c>
      <c r="R24" s="245"/>
    </row>
    <row r="25" spans="1:18" ht="15" customHeight="1" x14ac:dyDescent="0.2">
      <c r="A25" s="60">
        <f t="shared" si="6"/>
        <v>9</v>
      </c>
      <c r="B25" s="224" t="s">
        <v>378</v>
      </c>
      <c r="C25" s="225"/>
      <c r="D25" s="226">
        <v>2003</v>
      </c>
      <c r="E25" s="226" t="s">
        <v>5</v>
      </c>
      <c r="F25" s="226" t="s">
        <v>379</v>
      </c>
      <c r="G25" s="234"/>
      <c r="H25" s="258">
        <v>71.5</v>
      </c>
      <c r="I25" s="11">
        <v>57</v>
      </c>
      <c r="J25" s="11">
        <f t="shared" si="0"/>
        <v>10</v>
      </c>
      <c r="K25" s="11">
        <v>100</v>
      </c>
      <c r="L25" s="11">
        <f t="shared" si="1"/>
        <v>50</v>
      </c>
      <c r="M25" s="11">
        <f t="shared" si="2"/>
        <v>7</v>
      </c>
      <c r="N25" s="11">
        <f t="shared" si="3"/>
        <v>107</v>
      </c>
      <c r="O25" s="11">
        <f t="shared" si="4"/>
        <v>10</v>
      </c>
      <c r="P25" s="11" t="str">
        <f t="shared" si="5"/>
        <v>КМС</v>
      </c>
      <c r="Q25" s="228" t="s">
        <v>380</v>
      </c>
      <c r="R25" s="117"/>
    </row>
    <row r="26" spans="1:18" ht="15" customHeight="1" x14ac:dyDescent="0.2">
      <c r="A26" s="60">
        <f t="shared" si="6"/>
        <v>10</v>
      </c>
      <c r="B26" s="224" t="s">
        <v>356</v>
      </c>
      <c r="C26" s="225"/>
      <c r="D26" s="226">
        <v>2003</v>
      </c>
      <c r="E26" s="226" t="s">
        <v>5</v>
      </c>
      <c r="F26" s="226" t="s">
        <v>156</v>
      </c>
      <c r="G26" s="235" t="s">
        <v>363</v>
      </c>
      <c r="H26" s="258">
        <v>70.55</v>
      </c>
      <c r="I26" s="11">
        <v>62</v>
      </c>
      <c r="J26" s="11">
        <f t="shared" si="0"/>
        <v>9</v>
      </c>
      <c r="K26" s="11">
        <v>82</v>
      </c>
      <c r="L26" s="11">
        <f t="shared" si="1"/>
        <v>41</v>
      </c>
      <c r="M26" s="11">
        <f t="shared" si="2"/>
        <v>9</v>
      </c>
      <c r="N26" s="11">
        <f t="shared" si="3"/>
        <v>103</v>
      </c>
      <c r="O26" s="11">
        <f t="shared" si="4"/>
        <v>9</v>
      </c>
      <c r="P26" s="11" t="str">
        <f t="shared" si="5"/>
        <v>КМС</v>
      </c>
      <c r="Q26" s="228" t="s">
        <v>552</v>
      </c>
      <c r="R26" s="117"/>
    </row>
    <row r="27" spans="1:18" ht="15" customHeight="1" x14ac:dyDescent="0.2">
      <c r="A27" s="60">
        <f t="shared" si="6"/>
        <v>11</v>
      </c>
      <c r="B27" s="224" t="s">
        <v>500</v>
      </c>
      <c r="C27" s="225"/>
      <c r="D27" s="226">
        <v>2002</v>
      </c>
      <c r="E27" s="226" t="s">
        <v>5</v>
      </c>
      <c r="F27" s="226" t="s">
        <v>502</v>
      </c>
      <c r="G27" s="234" t="s">
        <v>503</v>
      </c>
      <c r="H27" s="258">
        <v>73</v>
      </c>
      <c r="I27" s="11">
        <v>27</v>
      </c>
      <c r="J27" s="11">
        <f t="shared" si="0"/>
        <v>11</v>
      </c>
      <c r="K27" s="11">
        <v>56</v>
      </c>
      <c r="L27" s="11">
        <f t="shared" si="1"/>
        <v>28</v>
      </c>
      <c r="M27" s="11">
        <f t="shared" si="2"/>
        <v>11</v>
      </c>
      <c r="N27" s="11">
        <f t="shared" si="3"/>
        <v>55</v>
      </c>
      <c r="O27" s="11">
        <f t="shared" si="4"/>
        <v>8</v>
      </c>
      <c r="P27" s="11" t="str">
        <f t="shared" si="5"/>
        <v>-</v>
      </c>
      <c r="Q27" s="228" t="s">
        <v>504</v>
      </c>
      <c r="R27" s="116"/>
    </row>
    <row r="28" spans="1:18" x14ac:dyDescent="0.2">
      <c r="A28" s="108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</row>
    <row r="29" spans="1:18" x14ac:dyDescent="0.2">
      <c r="A29" s="108"/>
      <c r="B29" s="107" t="s">
        <v>16</v>
      </c>
      <c r="C29" s="108"/>
      <c r="D29" s="108"/>
      <c r="E29" s="108" t="s">
        <v>125</v>
      </c>
      <c r="F29" s="108"/>
      <c r="G29" s="108"/>
      <c r="H29" s="107" t="s">
        <v>90</v>
      </c>
      <c r="I29" s="108"/>
      <c r="J29" s="108"/>
      <c r="K29" s="108"/>
      <c r="L29" s="108" t="s">
        <v>570</v>
      </c>
      <c r="M29" s="108"/>
      <c r="N29" s="108"/>
      <c r="O29" s="108"/>
      <c r="P29" s="108"/>
      <c r="Q29" s="108"/>
      <c r="R29" s="108"/>
    </row>
    <row r="30" spans="1:18" ht="4.5" customHeight="1" x14ac:dyDescent="0.2">
      <c r="A30" s="108"/>
      <c r="B30" s="107"/>
      <c r="C30" s="108"/>
      <c r="D30" s="108"/>
      <c r="E30" s="108"/>
      <c r="F30" s="108"/>
      <c r="G30" s="108"/>
      <c r="H30" s="107"/>
      <c r="I30" s="108"/>
      <c r="J30" s="108"/>
      <c r="K30" s="108"/>
      <c r="L30" s="108"/>
      <c r="M30" s="108"/>
      <c r="N30" s="108"/>
      <c r="O30" s="108"/>
      <c r="P30" s="108"/>
      <c r="Q30" s="108"/>
      <c r="R30" s="108"/>
    </row>
    <row r="31" spans="1:18" x14ac:dyDescent="0.2">
      <c r="A31" s="108"/>
      <c r="B31" s="107" t="s">
        <v>17</v>
      </c>
      <c r="C31" s="108"/>
      <c r="D31" s="108"/>
      <c r="E31" s="108" t="s">
        <v>107</v>
      </c>
      <c r="F31" s="108"/>
      <c r="G31" s="108"/>
      <c r="H31" s="107" t="s">
        <v>91</v>
      </c>
      <c r="I31" s="108"/>
      <c r="J31" s="108"/>
      <c r="K31" s="108"/>
      <c r="L31" s="108" t="s">
        <v>571</v>
      </c>
      <c r="M31" s="108"/>
      <c r="N31" s="108"/>
      <c r="O31" s="108"/>
      <c r="P31" s="108"/>
      <c r="Q31" s="108"/>
      <c r="R31" s="108"/>
    </row>
    <row r="32" spans="1:18" s="5" customFormat="1" x14ac:dyDescent="0.2"/>
    <row r="33" spans="9:18" s="5" customFormat="1" x14ac:dyDescent="0.2"/>
    <row r="37" spans="9:18" x14ac:dyDescent="0.2">
      <c r="I37" s="434"/>
      <c r="J37" s="434"/>
      <c r="K37" s="434"/>
      <c r="L37" s="434"/>
      <c r="M37" s="434"/>
      <c r="N37" s="434"/>
      <c r="O37" s="434"/>
      <c r="P37" s="434"/>
      <c r="Q37" s="434"/>
      <c r="R37" s="434"/>
    </row>
    <row r="38" spans="9:18" x14ac:dyDescent="0.2">
      <c r="I38" s="434"/>
      <c r="J38" s="434"/>
      <c r="K38" s="434"/>
      <c r="L38" s="434"/>
      <c r="M38" s="434"/>
      <c r="N38" s="434"/>
      <c r="O38" s="434"/>
      <c r="P38" s="434"/>
      <c r="Q38" s="434"/>
      <c r="R38" s="43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7">
    <sortCondition descending="1" ref="N17:N27"/>
  </sortState>
  <mergeCells count="32">
    <mergeCell ref="Q15:R16"/>
    <mergeCell ref="I37:R37"/>
    <mergeCell ref="I38:R38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4" firstPageNumber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39"/>
  <sheetViews>
    <sheetView view="pageBreakPreview" zoomScale="90" zoomScaleNormal="70" zoomScaleSheetLayoutView="90" workbookViewId="0">
      <selection activeCell="U20" sqref="U20"/>
    </sheetView>
  </sheetViews>
  <sheetFormatPr defaultColWidth="9.140625" defaultRowHeight="12.75" x14ac:dyDescent="0.2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5.710937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</row>
    <row r="2" spans="1:18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</row>
    <row r="3" spans="1:18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</row>
    <row r="4" spans="1:18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</row>
    <row r="5" spans="1:18" ht="9" customHeight="1" x14ac:dyDescent="0.2"/>
    <row r="6" spans="1:18" ht="15.75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4" t="s">
        <v>95</v>
      </c>
      <c r="Q6" s="374"/>
      <c r="R6" s="374"/>
    </row>
    <row r="7" spans="1:18" ht="15.75" x14ac:dyDescent="0.2">
      <c r="A7" s="390" t="s">
        <v>186</v>
      </c>
      <c r="B7" s="390"/>
      <c r="C7" s="377"/>
      <c r="D7" s="391" t="s">
        <v>191</v>
      </c>
      <c r="E7" s="391"/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0" t="s">
        <v>20</v>
      </c>
      <c r="Q7" s="390"/>
      <c r="R7" s="390"/>
    </row>
    <row r="8" spans="1:18" ht="15" x14ac:dyDescent="0.2">
      <c r="A8" s="437" t="s">
        <v>25</v>
      </c>
      <c r="B8" s="438"/>
      <c r="C8" s="439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6"/>
      <c r="P8" s="393" t="s">
        <v>2</v>
      </c>
      <c r="Q8" s="393"/>
      <c r="R8" s="393"/>
    </row>
    <row r="9" spans="1:18" ht="15.75" x14ac:dyDescent="0.25">
      <c r="A9" s="65" t="s">
        <v>12</v>
      </c>
      <c r="B9" s="65" t="s">
        <v>19</v>
      </c>
      <c r="C9" s="65" t="s">
        <v>21</v>
      </c>
      <c r="D9" s="397" t="s">
        <v>128</v>
      </c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98"/>
      <c r="P9" s="62" t="s">
        <v>3</v>
      </c>
      <c r="Q9" s="62" t="s">
        <v>4</v>
      </c>
      <c r="R9" s="62" t="s">
        <v>5</v>
      </c>
    </row>
    <row r="10" spans="1:18" ht="15" customHeight="1" x14ac:dyDescent="0.2">
      <c r="A10" s="66">
        <v>147</v>
      </c>
      <c r="B10" s="66">
        <v>170</v>
      </c>
      <c r="C10" s="66">
        <v>232</v>
      </c>
      <c r="D10" s="378" t="s">
        <v>260</v>
      </c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233">
        <v>227</v>
      </c>
      <c r="Q10" s="233">
        <v>170</v>
      </c>
      <c r="R10" s="233">
        <v>110</v>
      </c>
    </row>
    <row r="11" spans="1:18" x14ac:dyDescent="0.2">
      <c r="A11" s="9"/>
      <c r="B11" s="9"/>
      <c r="C11" s="9"/>
      <c r="P11" s="9"/>
      <c r="Q11" s="9"/>
      <c r="R11" s="9"/>
    </row>
    <row r="12" spans="1:18" x14ac:dyDescent="0.2">
      <c r="A12" s="119" t="s">
        <v>35</v>
      </c>
      <c r="B12" s="104"/>
      <c r="C12" s="104"/>
      <c r="D12" s="11">
        <v>230</v>
      </c>
      <c r="E12" s="112"/>
      <c r="F12" s="112"/>
      <c r="G12" s="112"/>
      <c r="H12" s="112"/>
      <c r="I12" s="112"/>
      <c r="J12" s="112"/>
      <c r="K12" s="108"/>
      <c r="L12" s="112"/>
      <c r="M12" s="112"/>
      <c r="N12" s="112"/>
      <c r="O12" s="112"/>
      <c r="P12" s="113"/>
      <c r="Q12" s="113"/>
      <c r="R12" s="113"/>
    </row>
    <row r="13" spans="1:18" x14ac:dyDescent="0.2">
      <c r="A13" s="120" t="s">
        <v>36</v>
      </c>
      <c r="B13" s="121"/>
      <c r="C13" s="114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3"/>
      <c r="Q13" s="113"/>
      <c r="R13" s="113"/>
    </row>
    <row r="14" spans="1:18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</row>
    <row r="15" spans="1:18" s="5" customFormat="1" ht="11.25" customHeight="1" x14ac:dyDescent="0.2">
      <c r="A15" s="435" t="s">
        <v>6</v>
      </c>
      <c r="B15" s="401" t="s">
        <v>59</v>
      </c>
      <c r="C15" s="401"/>
      <c r="D15" s="404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4" t="s">
        <v>6</v>
      </c>
      <c r="K15" s="409" t="s">
        <v>19</v>
      </c>
      <c r="L15" s="409"/>
      <c r="M15" s="404" t="s">
        <v>6</v>
      </c>
      <c r="N15" s="404" t="s">
        <v>22</v>
      </c>
      <c r="O15" s="404" t="s">
        <v>13</v>
      </c>
      <c r="P15" s="404" t="s">
        <v>14</v>
      </c>
      <c r="Q15" s="404" t="s">
        <v>15</v>
      </c>
      <c r="R15" s="407"/>
    </row>
    <row r="16" spans="1:18" s="5" customFormat="1" x14ac:dyDescent="0.2">
      <c r="A16" s="436"/>
      <c r="B16" s="432"/>
      <c r="C16" s="432"/>
      <c r="D16" s="406"/>
      <c r="E16" s="406"/>
      <c r="F16" s="406"/>
      <c r="G16" s="406"/>
      <c r="H16" s="406"/>
      <c r="I16" s="406"/>
      <c r="J16" s="406"/>
      <c r="K16" s="122" t="s">
        <v>21</v>
      </c>
      <c r="L16" s="122" t="s">
        <v>23</v>
      </c>
      <c r="M16" s="406"/>
      <c r="N16" s="406"/>
      <c r="O16" s="406"/>
      <c r="P16" s="406"/>
      <c r="Q16" s="406"/>
      <c r="R16" s="433"/>
    </row>
    <row r="17" spans="1:18" s="7" customFormat="1" ht="15" customHeight="1" x14ac:dyDescent="0.2">
      <c r="A17" s="14">
        <v>1</v>
      </c>
      <c r="B17" s="224" t="s">
        <v>300</v>
      </c>
      <c r="C17" s="225"/>
      <c r="D17" s="226">
        <v>2003</v>
      </c>
      <c r="E17" s="226" t="s">
        <v>4</v>
      </c>
      <c r="F17" s="226" t="s">
        <v>140</v>
      </c>
      <c r="G17" s="234"/>
      <c r="H17" s="258">
        <v>76.75</v>
      </c>
      <c r="I17" s="11">
        <v>139</v>
      </c>
      <c r="J17" s="11">
        <f t="shared" ref="J17:J26" si="0">_xlfn.RANK.EQ(I17,I$17:I$26)</f>
        <v>1</v>
      </c>
      <c r="K17" s="282">
        <v>173</v>
      </c>
      <c r="L17" s="11">
        <f t="shared" ref="L17:L26" si="1">K17/2</f>
        <v>86.5</v>
      </c>
      <c r="M17" s="11">
        <f>_xlfn.RANK.EQ(L17,L$17:L$26)</f>
        <v>1</v>
      </c>
      <c r="N17" s="11">
        <f t="shared" ref="N17:N26" si="2">L17+I17</f>
        <v>225.5</v>
      </c>
      <c r="O17" s="11">
        <f t="shared" ref="O17:O26" si="3">IF(A17=1,20,IF(A17=2,18,IF(A17=3,16,IF(A17&gt;19,0,19-A17))))</f>
        <v>20</v>
      </c>
      <c r="P17" s="11" t="str">
        <f t="shared" ref="P17:P26" si="4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228" t="s">
        <v>305</v>
      </c>
      <c r="R17" s="105"/>
    </row>
    <row r="18" spans="1:18" s="5" customFormat="1" ht="15" customHeight="1" x14ac:dyDescent="0.2">
      <c r="A18" s="60">
        <f>A17+1</f>
        <v>2</v>
      </c>
      <c r="B18" s="224" t="s">
        <v>515</v>
      </c>
      <c r="C18" s="225"/>
      <c r="D18" s="226">
        <v>2004</v>
      </c>
      <c r="E18" s="226" t="s">
        <v>5</v>
      </c>
      <c r="F18" s="226" t="s">
        <v>175</v>
      </c>
      <c r="G18" s="234"/>
      <c r="H18" s="258">
        <v>77.3</v>
      </c>
      <c r="I18" s="11">
        <v>97</v>
      </c>
      <c r="J18" s="11">
        <f t="shared" si="0"/>
        <v>3</v>
      </c>
      <c r="K18" s="118">
        <v>140</v>
      </c>
      <c r="L18" s="11">
        <f t="shared" si="1"/>
        <v>70</v>
      </c>
      <c r="M18" s="11">
        <v>3</v>
      </c>
      <c r="N18" s="11">
        <f t="shared" si="2"/>
        <v>167</v>
      </c>
      <c r="O18" s="11">
        <f t="shared" si="3"/>
        <v>18</v>
      </c>
      <c r="P18" s="11" t="str">
        <f t="shared" si="4"/>
        <v>КМС</v>
      </c>
      <c r="Q18" s="242" t="s">
        <v>544</v>
      </c>
      <c r="R18" s="117"/>
    </row>
    <row r="19" spans="1:18" ht="21.75" customHeight="1" x14ac:dyDescent="0.2">
      <c r="A19" s="6">
        <f t="shared" ref="A19:A26" si="5">A18+1</f>
        <v>3</v>
      </c>
      <c r="B19" s="224" t="s">
        <v>264</v>
      </c>
      <c r="C19" s="225"/>
      <c r="D19" s="226">
        <v>2004</v>
      </c>
      <c r="E19" s="226" t="s">
        <v>4</v>
      </c>
      <c r="F19" s="226" t="s">
        <v>266</v>
      </c>
      <c r="G19" s="234" t="s">
        <v>265</v>
      </c>
      <c r="H19" s="258">
        <v>76.55</v>
      </c>
      <c r="I19" s="11">
        <v>88</v>
      </c>
      <c r="J19" s="11">
        <f t="shared" si="0"/>
        <v>4</v>
      </c>
      <c r="K19" s="11">
        <v>140</v>
      </c>
      <c r="L19" s="11">
        <f t="shared" si="1"/>
        <v>70</v>
      </c>
      <c r="M19" s="11">
        <v>2</v>
      </c>
      <c r="N19" s="11">
        <f t="shared" si="2"/>
        <v>158</v>
      </c>
      <c r="O19" s="11">
        <f t="shared" si="3"/>
        <v>16</v>
      </c>
      <c r="P19" s="11" t="str">
        <f t="shared" si="4"/>
        <v>КМС</v>
      </c>
      <c r="Q19" s="228" t="s">
        <v>267</v>
      </c>
      <c r="R19" s="117"/>
    </row>
    <row r="20" spans="1:18" ht="15" customHeight="1" x14ac:dyDescent="0.2">
      <c r="A20" s="60">
        <f t="shared" si="5"/>
        <v>4</v>
      </c>
      <c r="B20" s="224" t="s">
        <v>354</v>
      </c>
      <c r="C20" s="225"/>
      <c r="D20" s="226">
        <v>2002</v>
      </c>
      <c r="E20" s="226" t="s">
        <v>5</v>
      </c>
      <c r="F20" s="226" t="s">
        <v>156</v>
      </c>
      <c r="G20" s="235" t="s">
        <v>363</v>
      </c>
      <c r="H20" s="258">
        <v>77.849999999999994</v>
      </c>
      <c r="I20" s="11">
        <v>101</v>
      </c>
      <c r="J20" s="11">
        <f t="shared" si="0"/>
        <v>2</v>
      </c>
      <c r="K20" s="11">
        <v>86</v>
      </c>
      <c r="L20" s="11">
        <f t="shared" si="1"/>
        <v>43</v>
      </c>
      <c r="M20" s="11">
        <f t="shared" ref="M20:M26" si="6">_xlfn.RANK.EQ(L20,L$17:L$26)</f>
        <v>6</v>
      </c>
      <c r="N20" s="11">
        <f t="shared" si="2"/>
        <v>144</v>
      </c>
      <c r="O20" s="11">
        <f t="shared" si="3"/>
        <v>15</v>
      </c>
      <c r="P20" s="123" t="str">
        <f t="shared" si="4"/>
        <v>КМС</v>
      </c>
      <c r="Q20" s="228" t="s">
        <v>368</v>
      </c>
      <c r="R20" s="244"/>
    </row>
    <row r="21" spans="1:18" ht="15" customHeight="1" x14ac:dyDescent="0.2">
      <c r="A21" s="60">
        <f t="shared" si="5"/>
        <v>5</v>
      </c>
      <c r="B21" s="224" t="s">
        <v>510</v>
      </c>
      <c r="C21" s="225"/>
      <c r="D21" s="226">
        <v>2002</v>
      </c>
      <c r="E21" s="226" t="s">
        <v>5</v>
      </c>
      <c r="F21" s="226" t="s">
        <v>175</v>
      </c>
      <c r="G21" s="234"/>
      <c r="H21" s="258">
        <v>78</v>
      </c>
      <c r="I21" s="11">
        <v>81</v>
      </c>
      <c r="J21" s="11">
        <f t="shared" si="0"/>
        <v>5</v>
      </c>
      <c r="K21" s="11">
        <v>95</v>
      </c>
      <c r="L21" s="11">
        <f t="shared" si="1"/>
        <v>47.5</v>
      </c>
      <c r="M21" s="11">
        <f t="shared" si="6"/>
        <v>4</v>
      </c>
      <c r="N21" s="11">
        <f t="shared" si="2"/>
        <v>128.5</v>
      </c>
      <c r="O21" s="11">
        <f t="shared" si="3"/>
        <v>14</v>
      </c>
      <c r="P21" s="123" t="str">
        <f t="shared" si="4"/>
        <v>КМС</v>
      </c>
      <c r="Q21" s="228" t="s">
        <v>539</v>
      </c>
      <c r="R21" s="244"/>
    </row>
    <row r="22" spans="1:18" ht="15" customHeight="1" x14ac:dyDescent="0.2">
      <c r="A22" s="60">
        <f t="shared" si="5"/>
        <v>6</v>
      </c>
      <c r="B22" s="224" t="s">
        <v>465</v>
      </c>
      <c r="C22" s="225"/>
      <c r="D22" s="226">
        <v>2001</v>
      </c>
      <c r="E22" s="226" t="s">
        <v>5</v>
      </c>
      <c r="F22" s="226" t="s">
        <v>136</v>
      </c>
      <c r="G22" s="234"/>
      <c r="H22" s="258">
        <v>77.5</v>
      </c>
      <c r="I22" s="243">
        <v>80</v>
      </c>
      <c r="J22" s="11">
        <f t="shared" si="0"/>
        <v>6</v>
      </c>
      <c r="K22" s="11">
        <v>82</v>
      </c>
      <c r="L22" s="11">
        <f t="shared" si="1"/>
        <v>41</v>
      </c>
      <c r="M22" s="11">
        <f t="shared" si="6"/>
        <v>8</v>
      </c>
      <c r="N22" s="11">
        <f t="shared" si="2"/>
        <v>121</v>
      </c>
      <c r="O22" s="11">
        <f t="shared" si="3"/>
        <v>13</v>
      </c>
      <c r="P22" s="11" t="str">
        <f t="shared" si="4"/>
        <v>КМС</v>
      </c>
      <c r="Q22" s="228" t="s">
        <v>480</v>
      </c>
      <c r="R22" s="105"/>
    </row>
    <row r="23" spans="1:18" ht="15" customHeight="1" x14ac:dyDescent="0.2">
      <c r="A23" s="60">
        <f t="shared" si="5"/>
        <v>7</v>
      </c>
      <c r="B23" s="224" t="s">
        <v>490</v>
      </c>
      <c r="C23" s="225"/>
      <c r="D23" s="226">
        <v>2004</v>
      </c>
      <c r="E23" s="226" t="s">
        <v>5</v>
      </c>
      <c r="F23" s="226" t="s">
        <v>136</v>
      </c>
      <c r="G23" s="234"/>
      <c r="H23" s="258">
        <v>77.55</v>
      </c>
      <c r="I23" s="11">
        <v>76</v>
      </c>
      <c r="J23" s="11">
        <f t="shared" si="0"/>
        <v>7</v>
      </c>
      <c r="K23" s="11">
        <v>77</v>
      </c>
      <c r="L23" s="11">
        <f t="shared" si="1"/>
        <v>38.5</v>
      </c>
      <c r="M23" s="11">
        <f t="shared" si="6"/>
        <v>9</v>
      </c>
      <c r="N23" s="11">
        <f t="shared" si="2"/>
        <v>114.5</v>
      </c>
      <c r="O23" s="11">
        <f t="shared" si="3"/>
        <v>12</v>
      </c>
      <c r="P23" s="11" t="str">
        <f t="shared" si="4"/>
        <v>КМС</v>
      </c>
      <c r="Q23" s="228" t="s">
        <v>493</v>
      </c>
      <c r="R23" s="105"/>
    </row>
    <row r="24" spans="1:18" ht="15" customHeight="1" x14ac:dyDescent="0.2">
      <c r="A24" s="60">
        <f t="shared" si="5"/>
        <v>8</v>
      </c>
      <c r="B24" s="224" t="s">
        <v>542</v>
      </c>
      <c r="C24" s="225"/>
      <c r="D24" s="226">
        <v>2004</v>
      </c>
      <c r="E24" s="226" t="s">
        <v>5</v>
      </c>
      <c r="F24" s="226" t="s">
        <v>139</v>
      </c>
      <c r="G24" s="234"/>
      <c r="H24" s="258">
        <v>77</v>
      </c>
      <c r="I24" s="243">
        <v>57</v>
      </c>
      <c r="J24" s="11">
        <f t="shared" si="0"/>
        <v>8</v>
      </c>
      <c r="K24" s="11">
        <v>83</v>
      </c>
      <c r="L24" s="11">
        <f t="shared" si="1"/>
        <v>41.5</v>
      </c>
      <c r="M24" s="11">
        <f t="shared" si="6"/>
        <v>7</v>
      </c>
      <c r="N24" s="11">
        <f t="shared" si="2"/>
        <v>98.5</v>
      </c>
      <c r="O24" s="11">
        <f t="shared" si="3"/>
        <v>11</v>
      </c>
      <c r="P24" s="11" t="str">
        <f t="shared" si="4"/>
        <v>-</v>
      </c>
      <c r="Q24" s="228" t="s">
        <v>543</v>
      </c>
      <c r="R24" s="250"/>
    </row>
    <row r="25" spans="1:18" ht="15" customHeight="1" x14ac:dyDescent="0.2">
      <c r="A25" s="60">
        <f t="shared" si="5"/>
        <v>9</v>
      </c>
      <c r="B25" s="224" t="s">
        <v>309</v>
      </c>
      <c r="C25" s="225"/>
      <c r="D25" s="226">
        <v>2005</v>
      </c>
      <c r="E25" s="226" t="s">
        <v>233</v>
      </c>
      <c r="F25" s="226" t="s">
        <v>162</v>
      </c>
      <c r="G25" s="234" t="s">
        <v>318</v>
      </c>
      <c r="H25" s="258">
        <v>77.099999999999994</v>
      </c>
      <c r="I25" s="11">
        <v>52</v>
      </c>
      <c r="J25" s="11">
        <f t="shared" si="0"/>
        <v>9</v>
      </c>
      <c r="K25" s="11">
        <v>65</v>
      </c>
      <c r="L25" s="11">
        <f t="shared" si="1"/>
        <v>32.5</v>
      </c>
      <c r="M25" s="11">
        <f t="shared" si="6"/>
        <v>10</v>
      </c>
      <c r="N25" s="11">
        <f t="shared" si="2"/>
        <v>84.5</v>
      </c>
      <c r="O25" s="11">
        <f t="shared" si="3"/>
        <v>10</v>
      </c>
      <c r="P25" s="11" t="str">
        <f t="shared" si="4"/>
        <v>-</v>
      </c>
      <c r="Q25" s="228" t="s">
        <v>320</v>
      </c>
      <c r="R25" s="116"/>
    </row>
    <row r="26" spans="1:18" s="5" customFormat="1" ht="23.45" customHeight="1" x14ac:dyDescent="0.2">
      <c r="A26" s="6">
        <f t="shared" si="5"/>
        <v>10</v>
      </c>
      <c r="B26" s="224" t="s">
        <v>404</v>
      </c>
      <c r="C26" s="225"/>
      <c r="D26" s="226">
        <v>2005</v>
      </c>
      <c r="E26" s="226" t="s">
        <v>5</v>
      </c>
      <c r="F26" s="226" t="s">
        <v>133</v>
      </c>
      <c r="G26" s="234" t="s">
        <v>410</v>
      </c>
      <c r="H26" s="258">
        <v>77.7</v>
      </c>
      <c r="I26" s="11">
        <v>26</v>
      </c>
      <c r="J26" s="11">
        <f t="shared" si="0"/>
        <v>10</v>
      </c>
      <c r="K26" s="11">
        <v>89</v>
      </c>
      <c r="L26" s="11">
        <f t="shared" si="1"/>
        <v>44.5</v>
      </c>
      <c r="M26" s="11">
        <f t="shared" si="6"/>
        <v>5</v>
      </c>
      <c r="N26" s="11">
        <f t="shared" si="2"/>
        <v>70.5</v>
      </c>
      <c r="O26" s="11">
        <f t="shared" si="3"/>
        <v>9</v>
      </c>
      <c r="P26" s="11" t="str">
        <f t="shared" si="4"/>
        <v>-</v>
      </c>
      <c r="Q26" s="228" t="s">
        <v>416</v>
      </c>
      <c r="R26" s="116"/>
    </row>
    <row r="27" spans="1:18" x14ac:dyDescent="0.2">
      <c r="A27" s="108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</row>
    <row r="28" spans="1:18" x14ac:dyDescent="0.2">
      <c r="A28" s="400" t="s">
        <v>607</v>
      </c>
      <c r="B28" s="400"/>
      <c r="C28" s="400"/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</row>
    <row r="29" spans="1:18" x14ac:dyDescent="0.2">
      <c r="A29" s="108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</row>
    <row r="30" spans="1:18" x14ac:dyDescent="0.2">
      <c r="A30" s="108"/>
      <c r="B30" s="107" t="s">
        <v>16</v>
      </c>
      <c r="C30" s="108"/>
      <c r="D30" s="108"/>
      <c r="E30" s="108" t="s">
        <v>125</v>
      </c>
      <c r="F30" s="108"/>
      <c r="G30" s="108"/>
      <c r="H30" s="107" t="s">
        <v>90</v>
      </c>
      <c r="I30" s="108"/>
      <c r="J30" s="108"/>
      <c r="K30" s="108"/>
      <c r="L30" s="108" t="s">
        <v>570</v>
      </c>
      <c r="M30" s="108"/>
      <c r="N30" s="108"/>
      <c r="O30" s="108"/>
      <c r="P30" s="108"/>
      <c r="Q30" s="108"/>
      <c r="R30" s="108"/>
    </row>
    <row r="31" spans="1:18" ht="4.5" customHeight="1" x14ac:dyDescent="0.2">
      <c r="A31" s="108"/>
      <c r="B31" s="107"/>
      <c r="C31" s="108"/>
      <c r="D31" s="108"/>
      <c r="E31" s="108"/>
      <c r="F31" s="108"/>
      <c r="G31" s="108"/>
      <c r="H31" s="107"/>
      <c r="I31" s="108"/>
      <c r="J31" s="108"/>
      <c r="K31" s="108"/>
      <c r="L31" s="108"/>
      <c r="M31" s="108"/>
      <c r="N31" s="108"/>
      <c r="O31" s="108"/>
      <c r="P31" s="108"/>
      <c r="Q31" s="108"/>
      <c r="R31" s="108"/>
    </row>
    <row r="32" spans="1:18" x14ac:dyDescent="0.2">
      <c r="A32" s="108"/>
      <c r="B32" s="107" t="s">
        <v>17</v>
      </c>
      <c r="C32" s="108"/>
      <c r="D32" s="108"/>
      <c r="E32" s="108" t="s">
        <v>107</v>
      </c>
      <c r="F32" s="108"/>
      <c r="G32" s="108"/>
      <c r="H32" s="107" t="s">
        <v>91</v>
      </c>
      <c r="I32" s="108"/>
      <c r="J32" s="108"/>
      <c r="K32" s="108"/>
      <c r="L32" s="108" t="s">
        <v>571</v>
      </c>
      <c r="M32" s="108"/>
      <c r="N32" s="108"/>
      <c r="O32" s="108"/>
      <c r="P32" s="108"/>
      <c r="Q32" s="108"/>
      <c r="R32" s="108"/>
    </row>
    <row r="33" spans="9:18" s="5" customFormat="1" x14ac:dyDescent="0.2"/>
    <row r="34" spans="9:18" s="5" customFormat="1" x14ac:dyDescent="0.2"/>
    <row r="38" spans="9:18" x14ac:dyDescent="0.2">
      <c r="I38" s="434"/>
      <c r="J38" s="434"/>
      <c r="K38" s="434"/>
      <c r="L38" s="434"/>
      <c r="M38" s="434"/>
      <c r="N38" s="434"/>
      <c r="O38" s="434"/>
      <c r="P38" s="434"/>
      <c r="Q38" s="434"/>
      <c r="R38" s="434"/>
    </row>
    <row r="39" spans="9:18" x14ac:dyDescent="0.2">
      <c r="I39" s="434"/>
      <c r="J39" s="434"/>
      <c r="K39" s="434"/>
      <c r="L39" s="434"/>
      <c r="M39" s="434"/>
      <c r="N39" s="434"/>
      <c r="O39" s="434"/>
      <c r="P39" s="434"/>
      <c r="Q39" s="434"/>
      <c r="R39" s="43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6">
    <sortCondition descending="1" ref="N17:N26"/>
  </sortState>
  <mergeCells count="33">
    <mergeCell ref="Q15:R16"/>
    <mergeCell ref="I38:R38"/>
    <mergeCell ref="I39:R39"/>
    <mergeCell ref="J15:J16"/>
    <mergeCell ref="K15:L15"/>
    <mergeCell ref="M15:M16"/>
    <mergeCell ref="N15:N16"/>
    <mergeCell ref="O15:O16"/>
    <mergeCell ref="P15:P16"/>
    <mergeCell ref="A28:P2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6" firstPageNumber="0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36"/>
  <sheetViews>
    <sheetView view="pageBreakPreview" zoomScale="90" zoomScaleNormal="70" zoomScaleSheetLayoutView="90" workbookViewId="0">
      <selection activeCell="R32" sqref="R32"/>
    </sheetView>
  </sheetViews>
  <sheetFormatPr defaultColWidth="9.140625" defaultRowHeight="12.75" x14ac:dyDescent="0.2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0.28515625" customWidth="1"/>
    <col min="8" max="8" width="10.28515625" customWidth="1"/>
    <col min="9" max="9" width="8.140625" customWidth="1"/>
    <col min="10" max="10" width="7.710937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3.5703125" customWidth="1"/>
  </cols>
  <sheetData>
    <row r="1" spans="1:18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</row>
    <row r="2" spans="1:18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</row>
    <row r="3" spans="1:18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</row>
    <row r="4" spans="1:18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</row>
    <row r="5" spans="1:18" ht="9" customHeight="1" x14ac:dyDescent="0.2"/>
    <row r="6" spans="1:18" ht="15.75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4" t="s">
        <v>95</v>
      </c>
      <c r="Q6" s="374"/>
      <c r="R6" s="374"/>
    </row>
    <row r="7" spans="1:18" ht="15.75" x14ac:dyDescent="0.2">
      <c r="A7" s="390" t="s">
        <v>186</v>
      </c>
      <c r="B7" s="390"/>
      <c r="C7" s="377"/>
      <c r="D7" s="391" t="s">
        <v>191</v>
      </c>
      <c r="E7" s="391"/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0" t="s">
        <v>20</v>
      </c>
      <c r="Q7" s="390"/>
      <c r="R7" s="390"/>
    </row>
    <row r="8" spans="1:18" ht="15" x14ac:dyDescent="0.2">
      <c r="A8" s="437" t="s">
        <v>25</v>
      </c>
      <c r="B8" s="438"/>
      <c r="C8" s="439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6"/>
      <c r="P8" s="393" t="s">
        <v>2</v>
      </c>
      <c r="Q8" s="393"/>
      <c r="R8" s="393"/>
    </row>
    <row r="9" spans="1:18" ht="15.75" x14ac:dyDescent="0.25">
      <c r="A9" s="65" t="s">
        <v>12</v>
      </c>
      <c r="B9" s="65" t="s">
        <v>19</v>
      </c>
      <c r="C9" s="65" t="s">
        <v>21</v>
      </c>
      <c r="D9" s="397" t="s">
        <v>128</v>
      </c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98"/>
      <c r="P9" s="62" t="s">
        <v>3</v>
      </c>
      <c r="Q9" s="62" t="s">
        <v>4</v>
      </c>
      <c r="R9" s="62" t="s">
        <v>5</v>
      </c>
    </row>
    <row r="10" spans="1:18" ht="15" customHeight="1" x14ac:dyDescent="0.2">
      <c r="A10" s="66">
        <v>156</v>
      </c>
      <c r="B10" s="66">
        <v>210</v>
      </c>
      <c r="C10" s="66">
        <v>253.5</v>
      </c>
      <c r="D10" s="378" t="s">
        <v>261</v>
      </c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231">
        <v>234</v>
      </c>
      <c r="Q10" s="231">
        <v>178</v>
      </c>
      <c r="R10" s="231">
        <v>117</v>
      </c>
    </row>
    <row r="11" spans="1:18" x14ac:dyDescent="0.2">
      <c r="A11" s="9"/>
      <c r="B11" s="9"/>
      <c r="C11" s="9"/>
      <c r="P11" s="9"/>
      <c r="Q11" s="9"/>
      <c r="R11" s="9"/>
    </row>
    <row r="12" spans="1:18" x14ac:dyDescent="0.2">
      <c r="A12" s="119" t="s">
        <v>35</v>
      </c>
      <c r="B12" s="104"/>
      <c r="C12" s="104"/>
      <c r="D12" s="11">
        <v>230</v>
      </c>
      <c r="E12" s="112"/>
      <c r="F12" s="112"/>
      <c r="G12" s="112"/>
      <c r="H12" s="112"/>
      <c r="I12" s="112"/>
      <c r="J12" s="112"/>
      <c r="K12" s="108"/>
      <c r="L12" s="112"/>
      <c r="M12" s="112"/>
      <c r="N12" s="112"/>
      <c r="O12" s="112"/>
      <c r="P12" s="113"/>
      <c r="Q12" s="113"/>
      <c r="R12" s="113"/>
    </row>
    <row r="13" spans="1:18" x14ac:dyDescent="0.2">
      <c r="A13" s="120" t="s">
        <v>36</v>
      </c>
      <c r="B13" s="121"/>
      <c r="C13" s="114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3"/>
      <c r="Q13" s="113"/>
      <c r="R13" s="113"/>
    </row>
    <row r="14" spans="1:18" ht="13.5" thickBot="1" x14ac:dyDescent="0.25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</row>
    <row r="15" spans="1:18" s="5" customFormat="1" ht="11.25" customHeight="1" x14ac:dyDescent="0.2">
      <c r="A15" s="449" t="s">
        <v>6</v>
      </c>
      <c r="B15" s="451" t="s">
        <v>59</v>
      </c>
      <c r="C15" s="451"/>
      <c r="D15" s="453" t="s">
        <v>7</v>
      </c>
      <c r="E15" s="453" t="s">
        <v>8</v>
      </c>
      <c r="F15" s="453" t="s">
        <v>9</v>
      </c>
      <c r="G15" s="453" t="s">
        <v>10</v>
      </c>
      <c r="H15" s="453" t="s">
        <v>11</v>
      </c>
      <c r="I15" s="453" t="s">
        <v>12</v>
      </c>
      <c r="J15" s="453" t="s">
        <v>6</v>
      </c>
      <c r="K15" s="457" t="s">
        <v>19</v>
      </c>
      <c r="L15" s="457"/>
      <c r="M15" s="453" t="s">
        <v>6</v>
      </c>
      <c r="N15" s="453" t="s">
        <v>22</v>
      </c>
      <c r="O15" s="453" t="s">
        <v>13</v>
      </c>
      <c r="P15" s="453" t="s">
        <v>14</v>
      </c>
      <c r="Q15" s="453" t="s">
        <v>15</v>
      </c>
      <c r="R15" s="455"/>
    </row>
    <row r="16" spans="1:18" s="5" customFormat="1" x14ac:dyDescent="0.2">
      <c r="A16" s="450"/>
      <c r="B16" s="452"/>
      <c r="C16" s="452"/>
      <c r="D16" s="454"/>
      <c r="E16" s="454"/>
      <c r="F16" s="454"/>
      <c r="G16" s="454"/>
      <c r="H16" s="454"/>
      <c r="I16" s="454"/>
      <c r="J16" s="454"/>
      <c r="K16" s="336" t="s">
        <v>21</v>
      </c>
      <c r="L16" s="336" t="s">
        <v>23</v>
      </c>
      <c r="M16" s="454"/>
      <c r="N16" s="454"/>
      <c r="O16" s="454"/>
      <c r="P16" s="454"/>
      <c r="Q16" s="454"/>
      <c r="R16" s="456"/>
    </row>
    <row r="17" spans="1:18" s="7" customFormat="1" ht="15" customHeight="1" x14ac:dyDescent="0.2">
      <c r="A17" s="337">
        <v>1</v>
      </c>
      <c r="B17" s="338" t="s">
        <v>534</v>
      </c>
      <c r="C17" s="339"/>
      <c r="D17" s="340">
        <v>2001</v>
      </c>
      <c r="E17" s="340" t="s">
        <v>4</v>
      </c>
      <c r="F17" s="340" t="s">
        <v>120</v>
      </c>
      <c r="G17" s="341" t="s">
        <v>537</v>
      </c>
      <c r="H17" s="342">
        <v>84.25</v>
      </c>
      <c r="I17" s="343">
        <v>146</v>
      </c>
      <c r="J17" s="343">
        <f t="shared" ref="J17:J25" si="0">_xlfn.RANK.EQ(I17,I$17:I$26)</f>
        <v>1</v>
      </c>
      <c r="K17" s="343">
        <v>150</v>
      </c>
      <c r="L17" s="343">
        <f t="shared" ref="L17:L25" si="1">K17/2</f>
        <v>75</v>
      </c>
      <c r="M17" s="343">
        <f t="shared" ref="M17:M25" si="2">_xlfn.RANK.EQ(L17,L$17:L$26)</f>
        <v>1</v>
      </c>
      <c r="N17" s="343">
        <f t="shared" ref="N17:N25" si="3">L17+I17</f>
        <v>221</v>
      </c>
      <c r="O17" s="343">
        <f t="shared" ref="O17:O25" si="4">IF(A17=1,20,IF(A17=2,18,IF(A17=3,16,IF(A17&gt;19,0,19-A17))))</f>
        <v>20</v>
      </c>
      <c r="P17" s="343" t="str">
        <f t="shared" ref="P17:P25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344" t="s">
        <v>536</v>
      </c>
      <c r="R17" s="345"/>
    </row>
    <row r="18" spans="1:18" s="5" customFormat="1" ht="15" customHeight="1" x14ac:dyDescent="0.2">
      <c r="A18" s="346">
        <f>A17+1</f>
        <v>2</v>
      </c>
      <c r="B18" s="338" t="s">
        <v>275</v>
      </c>
      <c r="C18" s="339"/>
      <c r="D18" s="340">
        <v>2005</v>
      </c>
      <c r="E18" s="340" t="s">
        <v>5</v>
      </c>
      <c r="F18" s="340" t="s">
        <v>139</v>
      </c>
      <c r="G18" s="341"/>
      <c r="H18" s="342">
        <v>83.15</v>
      </c>
      <c r="I18" s="343">
        <v>127</v>
      </c>
      <c r="J18" s="343">
        <f t="shared" si="0"/>
        <v>2</v>
      </c>
      <c r="K18" s="343">
        <v>105</v>
      </c>
      <c r="L18" s="343">
        <f t="shared" si="1"/>
        <v>52.5</v>
      </c>
      <c r="M18" s="343">
        <f t="shared" si="2"/>
        <v>6</v>
      </c>
      <c r="N18" s="343">
        <f t="shared" si="3"/>
        <v>179.5</v>
      </c>
      <c r="O18" s="343">
        <f t="shared" si="4"/>
        <v>18</v>
      </c>
      <c r="P18" s="343" t="str">
        <f t="shared" si="5"/>
        <v>+МС</v>
      </c>
      <c r="Q18" s="344" t="s">
        <v>283</v>
      </c>
      <c r="R18" s="345"/>
    </row>
    <row r="19" spans="1:18" ht="21.75" customHeight="1" x14ac:dyDescent="0.2">
      <c r="A19" s="347">
        <f t="shared" ref="A19:A25" si="6">A18+1</f>
        <v>3</v>
      </c>
      <c r="B19" s="338" t="s">
        <v>501</v>
      </c>
      <c r="C19" s="339"/>
      <c r="D19" s="340">
        <v>2005</v>
      </c>
      <c r="E19" s="340" t="s">
        <v>4</v>
      </c>
      <c r="F19" s="340" t="s">
        <v>502</v>
      </c>
      <c r="G19" s="341" t="s">
        <v>503</v>
      </c>
      <c r="H19" s="342">
        <v>84</v>
      </c>
      <c r="I19" s="343">
        <v>99</v>
      </c>
      <c r="J19" s="343">
        <f t="shared" si="0"/>
        <v>3</v>
      </c>
      <c r="K19" s="343">
        <v>143</v>
      </c>
      <c r="L19" s="343">
        <f t="shared" si="1"/>
        <v>71.5</v>
      </c>
      <c r="M19" s="343">
        <f t="shared" si="2"/>
        <v>3</v>
      </c>
      <c r="N19" s="343">
        <f t="shared" si="3"/>
        <v>170.5</v>
      </c>
      <c r="O19" s="343">
        <f t="shared" si="4"/>
        <v>16</v>
      </c>
      <c r="P19" s="343" t="str">
        <f t="shared" si="5"/>
        <v>КМС</v>
      </c>
      <c r="Q19" s="344" t="s">
        <v>504</v>
      </c>
      <c r="R19" s="345"/>
    </row>
    <row r="20" spans="1:18" ht="15" customHeight="1" x14ac:dyDescent="0.2">
      <c r="A20" s="346">
        <f t="shared" si="6"/>
        <v>4</v>
      </c>
      <c r="B20" s="338" t="s">
        <v>271</v>
      </c>
      <c r="C20" s="339"/>
      <c r="D20" s="340">
        <v>2003</v>
      </c>
      <c r="E20" s="340" t="s">
        <v>5</v>
      </c>
      <c r="F20" s="340" t="s">
        <v>139</v>
      </c>
      <c r="G20" s="341"/>
      <c r="H20" s="342">
        <v>84.7</v>
      </c>
      <c r="I20" s="343">
        <v>86</v>
      </c>
      <c r="J20" s="343">
        <f t="shared" si="0"/>
        <v>4</v>
      </c>
      <c r="K20" s="343">
        <v>129</v>
      </c>
      <c r="L20" s="343">
        <f t="shared" si="1"/>
        <v>64.5</v>
      </c>
      <c r="M20" s="343">
        <f t="shared" si="2"/>
        <v>4</v>
      </c>
      <c r="N20" s="343">
        <f t="shared" si="3"/>
        <v>150.5</v>
      </c>
      <c r="O20" s="343">
        <f t="shared" si="4"/>
        <v>15</v>
      </c>
      <c r="P20" s="348" t="str">
        <f t="shared" si="5"/>
        <v>КМС</v>
      </c>
      <c r="Q20" s="349" t="s">
        <v>288</v>
      </c>
      <c r="R20" s="350"/>
    </row>
    <row r="21" spans="1:18" ht="15" customHeight="1" x14ac:dyDescent="0.2">
      <c r="A21" s="346">
        <f t="shared" si="6"/>
        <v>5</v>
      </c>
      <c r="B21" s="338" t="s">
        <v>458</v>
      </c>
      <c r="C21" s="339"/>
      <c r="D21" s="340">
        <v>2004</v>
      </c>
      <c r="E21" s="340" t="s">
        <v>5</v>
      </c>
      <c r="F21" s="340" t="s">
        <v>118</v>
      </c>
      <c r="G21" s="341"/>
      <c r="H21" s="342">
        <v>82.25</v>
      </c>
      <c r="I21" s="343">
        <v>77</v>
      </c>
      <c r="J21" s="343">
        <f t="shared" si="0"/>
        <v>7</v>
      </c>
      <c r="K21" s="343">
        <v>145</v>
      </c>
      <c r="L21" s="343">
        <f t="shared" si="1"/>
        <v>72.5</v>
      </c>
      <c r="M21" s="343">
        <f t="shared" si="2"/>
        <v>2</v>
      </c>
      <c r="N21" s="343">
        <f t="shared" si="3"/>
        <v>149.5</v>
      </c>
      <c r="O21" s="343">
        <f t="shared" si="4"/>
        <v>14</v>
      </c>
      <c r="P21" s="343" t="str">
        <f t="shared" si="5"/>
        <v>КМС</v>
      </c>
      <c r="Q21" s="344" t="s">
        <v>463</v>
      </c>
      <c r="R21" s="345"/>
    </row>
    <row r="22" spans="1:18" ht="15" customHeight="1" x14ac:dyDescent="0.2">
      <c r="A22" s="346">
        <f t="shared" si="6"/>
        <v>6</v>
      </c>
      <c r="B22" s="338" t="s">
        <v>401</v>
      </c>
      <c r="C22" s="339"/>
      <c r="D22" s="340">
        <v>2005</v>
      </c>
      <c r="E22" s="340" t="s">
        <v>5</v>
      </c>
      <c r="F22" s="340" t="s">
        <v>133</v>
      </c>
      <c r="G22" s="341" t="s">
        <v>409</v>
      </c>
      <c r="H22" s="342">
        <v>82.35</v>
      </c>
      <c r="I22" s="343">
        <v>81</v>
      </c>
      <c r="J22" s="343">
        <f t="shared" si="0"/>
        <v>6</v>
      </c>
      <c r="K22" s="343">
        <v>114</v>
      </c>
      <c r="L22" s="343">
        <f t="shared" si="1"/>
        <v>57</v>
      </c>
      <c r="M22" s="343">
        <f t="shared" si="2"/>
        <v>5</v>
      </c>
      <c r="N22" s="343">
        <f t="shared" si="3"/>
        <v>138</v>
      </c>
      <c r="O22" s="343">
        <f t="shared" si="4"/>
        <v>13</v>
      </c>
      <c r="P22" s="343" t="str">
        <f t="shared" si="5"/>
        <v>КМС</v>
      </c>
      <c r="Q22" s="344" t="s">
        <v>414</v>
      </c>
      <c r="R22" s="345"/>
    </row>
    <row r="23" spans="1:18" ht="15" customHeight="1" x14ac:dyDescent="0.2">
      <c r="A23" s="346">
        <f t="shared" si="6"/>
        <v>7</v>
      </c>
      <c r="B23" s="338" t="s">
        <v>512</v>
      </c>
      <c r="C23" s="339"/>
      <c r="D23" s="340">
        <v>2001</v>
      </c>
      <c r="E23" s="340" t="s">
        <v>5</v>
      </c>
      <c r="F23" s="340" t="s">
        <v>175</v>
      </c>
      <c r="G23" s="341"/>
      <c r="H23" s="342">
        <v>84.55</v>
      </c>
      <c r="I23" s="343">
        <v>85</v>
      </c>
      <c r="J23" s="343">
        <f t="shared" si="0"/>
        <v>5</v>
      </c>
      <c r="K23" s="351">
        <v>80</v>
      </c>
      <c r="L23" s="343">
        <f t="shared" si="1"/>
        <v>40</v>
      </c>
      <c r="M23" s="343">
        <f t="shared" si="2"/>
        <v>8</v>
      </c>
      <c r="N23" s="343">
        <f t="shared" si="3"/>
        <v>125</v>
      </c>
      <c r="O23" s="343">
        <f t="shared" si="4"/>
        <v>12</v>
      </c>
      <c r="P23" s="343" t="str">
        <f t="shared" si="5"/>
        <v>КМС</v>
      </c>
      <c r="Q23" s="344" t="s">
        <v>521</v>
      </c>
      <c r="R23" s="345"/>
    </row>
    <row r="24" spans="1:18" s="5" customFormat="1" ht="18" customHeight="1" x14ac:dyDescent="0.2">
      <c r="A24" s="346">
        <f t="shared" si="6"/>
        <v>8</v>
      </c>
      <c r="B24" s="338" t="s">
        <v>377</v>
      </c>
      <c r="C24" s="339"/>
      <c r="D24" s="340">
        <v>2001</v>
      </c>
      <c r="E24" s="340" t="s">
        <v>5</v>
      </c>
      <c r="F24" s="340" t="s">
        <v>379</v>
      </c>
      <c r="G24" s="341"/>
      <c r="H24" s="342">
        <v>82.5</v>
      </c>
      <c r="I24" s="343">
        <v>68</v>
      </c>
      <c r="J24" s="343">
        <f t="shared" si="0"/>
        <v>8</v>
      </c>
      <c r="K24" s="343">
        <v>70</v>
      </c>
      <c r="L24" s="343">
        <f t="shared" si="1"/>
        <v>35</v>
      </c>
      <c r="M24" s="343">
        <f t="shared" si="2"/>
        <v>9</v>
      </c>
      <c r="N24" s="343">
        <f t="shared" si="3"/>
        <v>103</v>
      </c>
      <c r="O24" s="343">
        <f t="shared" si="4"/>
        <v>11</v>
      </c>
      <c r="P24" s="343" t="str">
        <f t="shared" si="5"/>
        <v>-</v>
      </c>
      <c r="Q24" s="344" t="s">
        <v>380</v>
      </c>
      <c r="R24" s="352"/>
    </row>
    <row r="25" spans="1:18" s="5" customFormat="1" ht="18" customHeight="1" thickBot="1" x14ac:dyDescent="0.25">
      <c r="A25" s="353">
        <f t="shared" si="6"/>
        <v>9</v>
      </c>
      <c r="B25" s="304" t="s">
        <v>545</v>
      </c>
      <c r="C25" s="354"/>
      <c r="D25" s="291">
        <v>2002</v>
      </c>
      <c r="E25" s="291" t="s">
        <v>233</v>
      </c>
      <c r="F25" s="291" t="s">
        <v>175</v>
      </c>
      <c r="G25" s="355"/>
      <c r="H25" s="356">
        <v>80.7</v>
      </c>
      <c r="I25" s="357">
        <v>48</v>
      </c>
      <c r="J25" s="357">
        <f t="shared" si="0"/>
        <v>9</v>
      </c>
      <c r="K25" s="359">
        <v>82</v>
      </c>
      <c r="L25" s="357">
        <f t="shared" si="1"/>
        <v>41</v>
      </c>
      <c r="M25" s="357">
        <f t="shared" si="2"/>
        <v>7</v>
      </c>
      <c r="N25" s="357">
        <f t="shared" si="3"/>
        <v>89</v>
      </c>
      <c r="O25" s="357">
        <f t="shared" si="4"/>
        <v>10</v>
      </c>
      <c r="P25" s="357" t="str">
        <f t="shared" si="5"/>
        <v>-</v>
      </c>
      <c r="Q25" s="292" t="s">
        <v>546</v>
      </c>
      <c r="R25" s="358"/>
    </row>
    <row r="26" spans="1:18" x14ac:dyDescent="0.2">
      <c r="A26" s="108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</row>
    <row r="27" spans="1:18" x14ac:dyDescent="0.2">
      <c r="A27" s="108"/>
      <c r="B27" s="107" t="s">
        <v>16</v>
      </c>
      <c r="C27" s="108"/>
      <c r="D27" s="108"/>
      <c r="E27" s="108" t="s">
        <v>125</v>
      </c>
      <c r="F27" s="108"/>
      <c r="G27" s="108"/>
      <c r="H27" s="107" t="s">
        <v>90</v>
      </c>
      <c r="I27" s="108"/>
      <c r="J27" s="108"/>
      <c r="K27" s="108"/>
      <c r="L27" s="108" t="s">
        <v>570</v>
      </c>
      <c r="M27" s="108"/>
      <c r="N27" s="108"/>
      <c r="O27" s="108"/>
      <c r="P27" s="108"/>
      <c r="Q27" s="108"/>
      <c r="R27" s="108"/>
    </row>
    <row r="28" spans="1:18" ht="4.5" customHeight="1" x14ac:dyDescent="0.2">
      <c r="A28" s="108"/>
      <c r="B28" s="107"/>
      <c r="C28" s="108"/>
      <c r="D28" s="108"/>
      <c r="E28" s="108"/>
      <c r="F28" s="108"/>
      <c r="G28" s="108"/>
      <c r="H28" s="107"/>
      <c r="I28" s="108"/>
      <c r="J28" s="108"/>
      <c r="K28" s="108"/>
      <c r="L28" s="108"/>
      <c r="M28" s="108"/>
      <c r="N28" s="108"/>
      <c r="O28" s="108"/>
      <c r="P28" s="108"/>
      <c r="Q28" s="108"/>
      <c r="R28" s="108"/>
    </row>
    <row r="29" spans="1:18" x14ac:dyDescent="0.2">
      <c r="A29" s="108"/>
      <c r="B29" s="107" t="s">
        <v>17</v>
      </c>
      <c r="C29" s="108"/>
      <c r="D29" s="108"/>
      <c r="E29" s="108" t="s">
        <v>107</v>
      </c>
      <c r="F29" s="108"/>
      <c r="G29" s="108"/>
      <c r="H29" s="107" t="s">
        <v>91</v>
      </c>
      <c r="I29" s="108"/>
      <c r="J29" s="108"/>
      <c r="K29" s="108"/>
      <c r="L29" s="108" t="s">
        <v>571</v>
      </c>
      <c r="M29" s="108"/>
      <c r="N29" s="108"/>
      <c r="O29" s="108"/>
      <c r="P29" s="108"/>
      <c r="Q29" s="108"/>
      <c r="R29" s="108"/>
    </row>
    <row r="30" spans="1:18" s="5" customFormat="1" x14ac:dyDescent="0.2"/>
    <row r="31" spans="1:18" s="5" customFormat="1" x14ac:dyDescent="0.2"/>
    <row r="35" spans="9:18" x14ac:dyDescent="0.2">
      <c r="I35" s="434"/>
      <c r="J35" s="434"/>
      <c r="K35" s="434"/>
      <c r="L35" s="434"/>
      <c r="M35" s="434"/>
      <c r="N35" s="434"/>
      <c r="O35" s="434"/>
      <c r="P35" s="434"/>
      <c r="Q35" s="434"/>
      <c r="R35" s="434"/>
    </row>
    <row r="36" spans="9:18" x14ac:dyDescent="0.2">
      <c r="I36" s="434"/>
      <c r="J36" s="434"/>
      <c r="K36" s="434"/>
      <c r="L36" s="434"/>
      <c r="M36" s="434"/>
      <c r="N36" s="434"/>
      <c r="O36" s="434"/>
      <c r="P36" s="434"/>
      <c r="Q36" s="434"/>
      <c r="R36" s="43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5">
    <sortCondition descending="1" ref="N17:N25"/>
  </sortState>
  <mergeCells count="32">
    <mergeCell ref="Q15:R16"/>
    <mergeCell ref="I35:R35"/>
    <mergeCell ref="I36:R36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35"/>
  <sheetViews>
    <sheetView view="pageBreakPreview" zoomScale="90" zoomScaleNormal="70" zoomScaleSheetLayoutView="90" workbookViewId="0">
      <selection activeCell="P33" sqref="P33"/>
    </sheetView>
  </sheetViews>
  <sheetFormatPr defaultColWidth="9.140625" defaultRowHeight="12.75" x14ac:dyDescent="0.2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23.5703125" customWidth="1"/>
    <col min="7" max="7" width="27.710937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5.28515625" customWidth="1"/>
  </cols>
  <sheetData>
    <row r="1" spans="1:18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</row>
    <row r="2" spans="1:18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</row>
    <row r="3" spans="1:18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</row>
    <row r="4" spans="1:18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</row>
    <row r="5" spans="1:18" ht="9" customHeight="1" x14ac:dyDescent="0.2"/>
    <row r="6" spans="1:18" ht="15.75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4" t="s">
        <v>95</v>
      </c>
      <c r="Q6" s="374"/>
      <c r="R6" s="374"/>
    </row>
    <row r="7" spans="1:18" ht="15.75" x14ac:dyDescent="0.2">
      <c r="A7" s="390" t="s">
        <v>186</v>
      </c>
      <c r="B7" s="390"/>
      <c r="C7" s="377"/>
      <c r="D7" s="391" t="s">
        <v>191</v>
      </c>
      <c r="E7" s="391"/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0" t="s">
        <v>20</v>
      </c>
      <c r="Q7" s="390"/>
      <c r="R7" s="390"/>
    </row>
    <row r="8" spans="1:18" ht="15" x14ac:dyDescent="0.2">
      <c r="A8" s="437" t="s">
        <v>25</v>
      </c>
      <c r="B8" s="438"/>
      <c r="C8" s="439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6"/>
      <c r="P8" s="393" t="s">
        <v>2</v>
      </c>
      <c r="Q8" s="393"/>
      <c r="R8" s="393"/>
    </row>
    <row r="9" spans="1:18" ht="15.75" x14ac:dyDescent="0.25">
      <c r="A9" s="65" t="s">
        <v>12</v>
      </c>
      <c r="B9" s="65" t="s">
        <v>19</v>
      </c>
      <c r="C9" s="65" t="s">
        <v>21</v>
      </c>
      <c r="D9" s="397" t="s">
        <v>128</v>
      </c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98"/>
      <c r="P9" s="62" t="s">
        <v>3</v>
      </c>
      <c r="Q9" s="62" t="s">
        <v>4</v>
      </c>
      <c r="R9" s="62" t="s">
        <v>5</v>
      </c>
    </row>
    <row r="10" spans="1:18" ht="15" customHeight="1" x14ac:dyDescent="0.2">
      <c r="A10" s="66">
        <v>138</v>
      </c>
      <c r="B10" s="66">
        <v>150</v>
      </c>
      <c r="C10" s="66">
        <v>213</v>
      </c>
      <c r="D10" s="378" t="s">
        <v>262</v>
      </c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231">
        <v>240</v>
      </c>
      <c r="Q10" s="231">
        <v>183</v>
      </c>
      <c r="R10" s="231">
        <v>120</v>
      </c>
    </row>
    <row r="11" spans="1:18" x14ac:dyDescent="0.2">
      <c r="A11" s="9"/>
      <c r="B11" s="9"/>
      <c r="C11" s="9"/>
      <c r="P11" s="9"/>
      <c r="Q11" s="9"/>
      <c r="R11" s="9"/>
    </row>
    <row r="12" spans="1:18" x14ac:dyDescent="0.2">
      <c r="A12" s="119" t="s">
        <v>35</v>
      </c>
      <c r="B12" s="104"/>
      <c r="C12" s="104"/>
      <c r="D12" s="11">
        <v>230</v>
      </c>
      <c r="E12" s="112"/>
      <c r="F12" s="112"/>
      <c r="G12" s="112"/>
      <c r="H12" s="112"/>
      <c r="I12" s="112"/>
      <c r="J12" s="112"/>
      <c r="K12" s="108"/>
      <c r="L12" s="112"/>
      <c r="M12" s="112"/>
      <c r="N12" s="112"/>
      <c r="O12" s="112"/>
      <c r="P12" s="113"/>
      <c r="Q12" s="113"/>
      <c r="R12" s="113"/>
    </row>
    <row r="13" spans="1:18" x14ac:dyDescent="0.2">
      <c r="A13" s="120" t="s">
        <v>36</v>
      </c>
      <c r="B13" s="121"/>
      <c r="C13" s="114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3"/>
      <c r="Q13" s="113"/>
      <c r="R13" s="113"/>
    </row>
    <row r="14" spans="1:18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</row>
    <row r="15" spans="1:18" s="5" customFormat="1" ht="11.25" customHeight="1" x14ac:dyDescent="0.2">
      <c r="A15" s="435" t="s">
        <v>6</v>
      </c>
      <c r="B15" s="401" t="s">
        <v>59</v>
      </c>
      <c r="C15" s="401"/>
      <c r="D15" s="404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4" t="s">
        <v>6</v>
      </c>
      <c r="K15" s="409" t="s">
        <v>19</v>
      </c>
      <c r="L15" s="409"/>
      <c r="M15" s="404" t="s">
        <v>6</v>
      </c>
      <c r="N15" s="404" t="s">
        <v>22</v>
      </c>
      <c r="O15" s="404" t="s">
        <v>13</v>
      </c>
      <c r="P15" s="404" t="s">
        <v>14</v>
      </c>
      <c r="Q15" s="404" t="s">
        <v>15</v>
      </c>
      <c r="R15" s="407"/>
    </row>
    <row r="16" spans="1:18" s="5" customFormat="1" x14ac:dyDescent="0.2">
      <c r="A16" s="436"/>
      <c r="B16" s="432"/>
      <c r="C16" s="432"/>
      <c r="D16" s="406"/>
      <c r="E16" s="406"/>
      <c r="F16" s="406"/>
      <c r="G16" s="406"/>
      <c r="H16" s="406"/>
      <c r="I16" s="406"/>
      <c r="J16" s="406"/>
      <c r="K16" s="122" t="s">
        <v>21</v>
      </c>
      <c r="L16" s="122" t="s">
        <v>23</v>
      </c>
      <c r="M16" s="406"/>
      <c r="N16" s="406"/>
      <c r="O16" s="406"/>
      <c r="P16" s="406"/>
      <c r="Q16" s="406"/>
      <c r="R16" s="433"/>
    </row>
    <row r="17" spans="1:18" s="7" customFormat="1" ht="15" customHeight="1" x14ac:dyDescent="0.2">
      <c r="A17" s="14">
        <v>1</v>
      </c>
      <c r="B17" s="224" t="s">
        <v>301</v>
      </c>
      <c r="C17" s="225"/>
      <c r="D17" s="226">
        <v>2002</v>
      </c>
      <c r="E17" s="226" t="s">
        <v>4</v>
      </c>
      <c r="F17" s="226" t="s">
        <v>140</v>
      </c>
      <c r="G17" s="234" t="s">
        <v>222</v>
      </c>
      <c r="H17" s="258">
        <v>93.9</v>
      </c>
      <c r="I17" s="11">
        <v>148</v>
      </c>
      <c r="J17" s="11">
        <f t="shared" ref="J17:J24" si="0">_xlfn.RANK.EQ(I17,I$17:I$24)</f>
        <v>1</v>
      </c>
      <c r="K17" s="11">
        <v>149</v>
      </c>
      <c r="L17" s="11">
        <f t="shared" ref="L17:L24" si="1">K17/2</f>
        <v>74.5</v>
      </c>
      <c r="M17" s="11">
        <f t="shared" ref="M17:M24" si="2">_xlfn.RANK.EQ(L17,L$17:L$24)</f>
        <v>2</v>
      </c>
      <c r="N17" s="11">
        <f t="shared" ref="N17:N24" si="3">L17+I17</f>
        <v>222.5</v>
      </c>
      <c r="O17" s="11">
        <f t="shared" ref="O17:O24" si="4">IF(A17=1,20,IF(A17=2,18,IF(A17=3,16,IF(A17&gt;19,0,19-A17))))</f>
        <v>20</v>
      </c>
      <c r="P17" s="11" t="str">
        <f t="shared" ref="P17:P24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228" t="s">
        <v>306</v>
      </c>
      <c r="R17" s="105"/>
    </row>
    <row r="18" spans="1:18" s="5" customFormat="1" ht="15" customHeight="1" x14ac:dyDescent="0.2">
      <c r="A18" s="60">
        <f>A17+1</f>
        <v>2</v>
      </c>
      <c r="B18" s="224" t="s">
        <v>437</v>
      </c>
      <c r="C18" s="225"/>
      <c r="D18" s="226">
        <v>2003</v>
      </c>
      <c r="E18" s="226" t="s">
        <v>4</v>
      </c>
      <c r="F18" s="226" t="s">
        <v>104</v>
      </c>
      <c r="G18" s="234"/>
      <c r="H18" s="258">
        <v>87.8</v>
      </c>
      <c r="I18" s="11">
        <v>123</v>
      </c>
      <c r="J18" s="11">
        <f t="shared" si="0"/>
        <v>2</v>
      </c>
      <c r="K18" s="11">
        <v>184</v>
      </c>
      <c r="L18" s="11">
        <f t="shared" si="1"/>
        <v>92</v>
      </c>
      <c r="M18" s="11">
        <f t="shared" si="2"/>
        <v>1</v>
      </c>
      <c r="N18" s="11">
        <f t="shared" si="3"/>
        <v>215</v>
      </c>
      <c r="O18" s="11">
        <f t="shared" si="4"/>
        <v>18</v>
      </c>
      <c r="P18" s="11" t="str">
        <f t="shared" si="5"/>
        <v>МС</v>
      </c>
      <c r="Q18" s="228" t="s">
        <v>440</v>
      </c>
      <c r="R18" s="117"/>
    </row>
    <row r="19" spans="1:18" ht="21.75" customHeight="1" x14ac:dyDescent="0.2">
      <c r="A19" s="6">
        <f t="shared" ref="A19:A24" si="6">A18+1</f>
        <v>3</v>
      </c>
      <c r="B19" s="224" t="s">
        <v>274</v>
      </c>
      <c r="C19" s="225"/>
      <c r="D19" s="226">
        <v>2002</v>
      </c>
      <c r="E19" s="226" t="s">
        <v>4</v>
      </c>
      <c r="F19" s="226" t="s">
        <v>139</v>
      </c>
      <c r="G19" s="234"/>
      <c r="H19" s="258">
        <v>87.8</v>
      </c>
      <c r="I19" s="11">
        <v>116</v>
      </c>
      <c r="J19" s="11">
        <f t="shared" si="0"/>
        <v>4</v>
      </c>
      <c r="K19" s="11">
        <v>138</v>
      </c>
      <c r="L19" s="11">
        <f t="shared" si="1"/>
        <v>69</v>
      </c>
      <c r="M19" s="11">
        <f t="shared" si="2"/>
        <v>3</v>
      </c>
      <c r="N19" s="11">
        <f t="shared" si="3"/>
        <v>185</v>
      </c>
      <c r="O19" s="11">
        <f t="shared" si="4"/>
        <v>16</v>
      </c>
      <c r="P19" s="11" t="str">
        <f t="shared" si="5"/>
        <v>МС</v>
      </c>
      <c r="Q19" s="228" t="s">
        <v>291</v>
      </c>
      <c r="R19" s="117"/>
    </row>
    <row r="20" spans="1:18" ht="15" customHeight="1" x14ac:dyDescent="0.2">
      <c r="A20" s="60">
        <f t="shared" si="6"/>
        <v>4</v>
      </c>
      <c r="B20" s="224" t="s">
        <v>444</v>
      </c>
      <c r="C20" s="225"/>
      <c r="D20" s="226">
        <v>2002</v>
      </c>
      <c r="E20" s="226" t="s">
        <v>5</v>
      </c>
      <c r="F20" s="226" t="s">
        <v>105</v>
      </c>
      <c r="G20" s="234"/>
      <c r="H20" s="258">
        <v>85.45</v>
      </c>
      <c r="I20" s="11">
        <v>118</v>
      </c>
      <c r="J20" s="11">
        <f t="shared" si="0"/>
        <v>3</v>
      </c>
      <c r="K20" s="11">
        <v>113</v>
      </c>
      <c r="L20" s="11">
        <f t="shared" si="1"/>
        <v>56.5</v>
      </c>
      <c r="M20" s="11">
        <f t="shared" si="2"/>
        <v>4</v>
      </c>
      <c r="N20" s="11">
        <f t="shared" si="3"/>
        <v>174.5</v>
      </c>
      <c r="O20" s="11">
        <f t="shared" si="4"/>
        <v>15</v>
      </c>
      <c r="P20" s="11" t="str">
        <f t="shared" si="5"/>
        <v>КМС</v>
      </c>
      <c r="Q20" s="228" t="s">
        <v>448</v>
      </c>
      <c r="R20" s="105"/>
    </row>
    <row r="21" spans="1:18" ht="15" customHeight="1" x14ac:dyDescent="0.2">
      <c r="A21" s="60">
        <f t="shared" si="6"/>
        <v>5</v>
      </c>
      <c r="B21" s="224" t="s">
        <v>302</v>
      </c>
      <c r="C21" s="225"/>
      <c r="D21" s="226">
        <v>2001</v>
      </c>
      <c r="E21" s="226" t="s">
        <v>233</v>
      </c>
      <c r="F21" s="226" t="s">
        <v>140</v>
      </c>
      <c r="G21" s="234"/>
      <c r="H21" s="258">
        <v>88.2</v>
      </c>
      <c r="I21" s="11">
        <v>91</v>
      </c>
      <c r="J21" s="11">
        <f t="shared" si="0"/>
        <v>5</v>
      </c>
      <c r="K21" s="11">
        <v>100</v>
      </c>
      <c r="L21" s="11">
        <f t="shared" si="1"/>
        <v>50</v>
      </c>
      <c r="M21" s="11">
        <f t="shared" si="2"/>
        <v>5</v>
      </c>
      <c r="N21" s="11">
        <f t="shared" si="3"/>
        <v>141</v>
      </c>
      <c r="O21" s="11">
        <f t="shared" si="4"/>
        <v>14</v>
      </c>
      <c r="P21" s="123" t="str">
        <f t="shared" si="5"/>
        <v>+КМС</v>
      </c>
      <c r="Q21" s="228" t="s">
        <v>306</v>
      </c>
      <c r="R21" s="105"/>
    </row>
    <row r="22" spans="1:18" ht="15" customHeight="1" x14ac:dyDescent="0.2">
      <c r="A22" s="60">
        <f t="shared" si="6"/>
        <v>6</v>
      </c>
      <c r="B22" s="224" t="s">
        <v>426</v>
      </c>
      <c r="C22" s="225"/>
      <c r="D22" s="226">
        <v>2003</v>
      </c>
      <c r="E22" s="226" t="s">
        <v>5</v>
      </c>
      <c r="F22" s="226" t="s">
        <v>428</v>
      </c>
      <c r="G22" s="234" t="s">
        <v>430</v>
      </c>
      <c r="H22" s="258">
        <v>90</v>
      </c>
      <c r="I22" s="243">
        <v>70</v>
      </c>
      <c r="J22" s="11">
        <f t="shared" si="0"/>
        <v>6</v>
      </c>
      <c r="K22" s="118">
        <v>95</v>
      </c>
      <c r="L22" s="11">
        <f t="shared" si="1"/>
        <v>47.5</v>
      </c>
      <c r="M22" s="11">
        <f t="shared" si="2"/>
        <v>6</v>
      </c>
      <c r="N22" s="11">
        <f t="shared" si="3"/>
        <v>117.5</v>
      </c>
      <c r="O22" s="11">
        <f t="shared" si="4"/>
        <v>13</v>
      </c>
      <c r="P22" s="11" t="str">
        <f t="shared" si="5"/>
        <v>-</v>
      </c>
      <c r="Q22" s="228" t="s">
        <v>429</v>
      </c>
      <c r="R22" s="117"/>
    </row>
    <row r="23" spans="1:18" ht="15" customHeight="1" x14ac:dyDescent="0.2">
      <c r="A23" s="60">
        <f t="shared" si="6"/>
        <v>7</v>
      </c>
      <c r="B23" s="224" t="s">
        <v>355</v>
      </c>
      <c r="C23" s="225"/>
      <c r="D23" s="226">
        <v>2003</v>
      </c>
      <c r="E23" s="226" t="s">
        <v>5</v>
      </c>
      <c r="F23" s="226" t="s">
        <v>156</v>
      </c>
      <c r="G23" s="235" t="s">
        <v>363</v>
      </c>
      <c r="H23" s="258">
        <v>87.35</v>
      </c>
      <c r="I23" s="11">
        <v>50</v>
      </c>
      <c r="J23" s="11">
        <f t="shared" si="0"/>
        <v>8</v>
      </c>
      <c r="K23" s="11">
        <v>93</v>
      </c>
      <c r="L23" s="11">
        <f t="shared" si="1"/>
        <v>46.5</v>
      </c>
      <c r="M23" s="11">
        <f t="shared" si="2"/>
        <v>7</v>
      </c>
      <c r="N23" s="11">
        <f t="shared" si="3"/>
        <v>96.5</v>
      </c>
      <c r="O23" s="11">
        <f t="shared" si="4"/>
        <v>12</v>
      </c>
      <c r="P23" s="11" t="str">
        <f t="shared" si="5"/>
        <v>-</v>
      </c>
      <c r="Q23" s="228" t="s">
        <v>367</v>
      </c>
      <c r="R23" s="117"/>
    </row>
    <row r="24" spans="1:18" ht="15" customHeight="1" x14ac:dyDescent="0.2">
      <c r="A24" s="60">
        <f t="shared" si="6"/>
        <v>8</v>
      </c>
      <c r="B24" s="224" t="s">
        <v>517</v>
      </c>
      <c r="C24" s="225"/>
      <c r="D24" s="226">
        <v>2003</v>
      </c>
      <c r="E24" s="226" t="s">
        <v>233</v>
      </c>
      <c r="F24" s="226" t="s">
        <v>175</v>
      </c>
      <c r="G24" s="234"/>
      <c r="H24" s="258">
        <v>90.15</v>
      </c>
      <c r="I24" s="11">
        <v>60</v>
      </c>
      <c r="J24" s="11">
        <f t="shared" si="0"/>
        <v>7</v>
      </c>
      <c r="K24" s="11">
        <v>53</v>
      </c>
      <c r="L24" s="11">
        <f t="shared" si="1"/>
        <v>26.5</v>
      </c>
      <c r="M24" s="11">
        <f t="shared" si="2"/>
        <v>8</v>
      </c>
      <c r="N24" s="11">
        <f t="shared" si="3"/>
        <v>86.5</v>
      </c>
      <c r="O24" s="11">
        <f t="shared" si="4"/>
        <v>11</v>
      </c>
      <c r="P24" s="11" t="str">
        <f t="shared" si="5"/>
        <v>-</v>
      </c>
      <c r="Q24" s="228" t="s">
        <v>521</v>
      </c>
      <c r="R24" s="117"/>
    </row>
    <row r="25" spans="1:18" ht="15" x14ac:dyDescent="0.2">
      <c r="A25" s="108"/>
      <c r="B25" s="237"/>
      <c r="C25" s="252"/>
      <c r="D25" s="253"/>
      <c r="E25" s="253"/>
      <c r="F25" s="253"/>
      <c r="G25" s="254"/>
      <c r="H25" s="255"/>
      <c r="I25" s="256"/>
      <c r="J25" s="256"/>
      <c r="K25" s="257"/>
      <c r="L25" s="256"/>
      <c r="M25" s="256"/>
      <c r="N25" s="256"/>
      <c r="O25" s="256"/>
      <c r="P25" s="256"/>
      <c r="Q25" s="252"/>
      <c r="R25" s="108"/>
    </row>
    <row r="26" spans="1:18" x14ac:dyDescent="0.2">
      <c r="A26" s="108"/>
      <c r="B26" s="107" t="s">
        <v>16</v>
      </c>
      <c r="C26" s="108"/>
      <c r="D26" s="108"/>
      <c r="E26" s="108" t="s">
        <v>125</v>
      </c>
      <c r="F26" s="108"/>
      <c r="G26" s="108"/>
      <c r="H26" s="107" t="s">
        <v>90</v>
      </c>
      <c r="I26" s="108"/>
      <c r="J26" s="108"/>
      <c r="K26" s="108"/>
      <c r="L26" s="108" t="s">
        <v>570</v>
      </c>
      <c r="M26" s="108"/>
      <c r="N26" s="108"/>
      <c r="O26" s="108"/>
      <c r="P26" s="108"/>
      <c r="Q26" s="108"/>
      <c r="R26" s="108"/>
    </row>
    <row r="27" spans="1:18" ht="4.5" customHeight="1" x14ac:dyDescent="0.2">
      <c r="A27" s="108"/>
      <c r="B27" s="107"/>
      <c r="C27" s="108"/>
      <c r="D27" s="108"/>
      <c r="E27" s="108"/>
      <c r="F27" s="108"/>
      <c r="G27" s="108"/>
      <c r="H27" s="107"/>
      <c r="I27" s="108"/>
      <c r="J27" s="108"/>
      <c r="K27" s="108"/>
      <c r="L27" s="108"/>
      <c r="M27" s="108"/>
      <c r="N27" s="108"/>
      <c r="O27" s="108"/>
      <c r="P27" s="108"/>
      <c r="Q27" s="108"/>
      <c r="R27" s="108"/>
    </row>
    <row r="28" spans="1:18" x14ac:dyDescent="0.2">
      <c r="A28" s="108"/>
      <c r="B28" s="107" t="s">
        <v>17</v>
      </c>
      <c r="C28" s="108"/>
      <c r="D28" s="108"/>
      <c r="E28" s="108" t="s">
        <v>107</v>
      </c>
      <c r="F28" s="108"/>
      <c r="G28" s="108"/>
      <c r="H28" s="107" t="s">
        <v>91</v>
      </c>
      <c r="I28" s="108"/>
      <c r="J28" s="108"/>
      <c r="K28" s="108"/>
      <c r="L28" s="108" t="s">
        <v>571</v>
      </c>
      <c r="M28" s="108"/>
      <c r="N28" s="108"/>
      <c r="O28" s="108"/>
      <c r="P28" s="108"/>
      <c r="Q28" s="108"/>
      <c r="R28" s="108"/>
    </row>
    <row r="29" spans="1:18" s="5" customFormat="1" x14ac:dyDescent="0.2"/>
    <row r="30" spans="1:18" s="5" customFormat="1" x14ac:dyDescent="0.2"/>
    <row r="34" spans="9:18" x14ac:dyDescent="0.2">
      <c r="I34" s="434"/>
      <c r="J34" s="434"/>
      <c r="K34" s="434"/>
      <c r="L34" s="434"/>
      <c r="M34" s="434"/>
      <c r="N34" s="434"/>
      <c r="O34" s="434"/>
      <c r="P34" s="434"/>
      <c r="Q34" s="434"/>
      <c r="R34" s="434"/>
    </row>
    <row r="35" spans="9:18" x14ac:dyDescent="0.2">
      <c r="I35" s="434"/>
      <c r="J35" s="434"/>
      <c r="K35" s="434"/>
      <c r="L35" s="434"/>
      <c r="M35" s="434"/>
      <c r="N35" s="434"/>
      <c r="O35" s="434"/>
      <c r="P35" s="434"/>
      <c r="Q35" s="434"/>
      <c r="R35" s="43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4">
    <sortCondition descending="1" ref="N17:N24"/>
  </sortState>
  <mergeCells count="32">
    <mergeCell ref="Q15:R16"/>
    <mergeCell ref="I34:R34"/>
    <mergeCell ref="I35:R35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35"/>
  <sheetViews>
    <sheetView view="pageBreakPreview" zoomScale="90" zoomScaleNormal="70" zoomScaleSheetLayoutView="90" workbookViewId="0">
      <selection activeCell="I34" sqref="I34:R34"/>
    </sheetView>
  </sheetViews>
  <sheetFormatPr defaultColWidth="9.140625" defaultRowHeight="12.75" x14ac:dyDescent="0.2"/>
  <cols>
    <col min="1" max="1" width="8.28515625" customWidth="1"/>
    <col min="3" max="3" width="14.28515625" customWidth="1"/>
    <col min="4" max="4" width="9.42578125" customWidth="1"/>
    <col min="5" max="5" width="7.42578125" customWidth="1"/>
    <col min="6" max="6" width="32.42578125" customWidth="1"/>
    <col min="7" max="7" width="20.28515625" customWidth="1"/>
    <col min="8" max="8" width="10.28515625" customWidth="1"/>
    <col min="9" max="9" width="8.140625" customWidth="1"/>
    <col min="10" max="10" width="6.5703125" customWidth="1"/>
    <col min="11" max="11" width="9.5703125" customWidth="1"/>
    <col min="12" max="12" width="10.5703125" customWidth="1"/>
    <col min="13" max="13" width="8.28515625" customWidth="1"/>
    <col min="14" max="14" width="10.140625" customWidth="1"/>
    <col min="15" max="15" width="8.5703125" customWidth="1"/>
    <col min="16" max="16" width="9.140625" customWidth="1"/>
    <col min="17" max="17" width="13.42578125" customWidth="1"/>
    <col min="18" max="18" width="16.28515625" customWidth="1"/>
  </cols>
  <sheetData>
    <row r="1" spans="1:18" x14ac:dyDescent="0.2">
      <c r="A1" s="399" t="s">
        <v>26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</row>
    <row r="2" spans="1:18" x14ac:dyDescent="0.2">
      <c r="A2" s="399" t="s">
        <v>92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</row>
    <row r="3" spans="1:18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</row>
    <row r="4" spans="1:18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</row>
    <row r="5" spans="1:18" ht="9" customHeight="1" x14ac:dyDescent="0.2"/>
    <row r="6" spans="1:18" ht="15.75" x14ac:dyDescent="0.25">
      <c r="A6" s="374" t="s">
        <v>185</v>
      </c>
      <c r="B6" s="374"/>
      <c r="C6" s="374"/>
      <c r="D6" s="375" t="s">
        <v>1</v>
      </c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4" t="s">
        <v>95</v>
      </c>
      <c r="Q6" s="374"/>
      <c r="R6" s="374"/>
    </row>
    <row r="7" spans="1:18" ht="15.75" x14ac:dyDescent="0.2">
      <c r="A7" s="390" t="s">
        <v>186</v>
      </c>
      <c r="B7" s="390"/>
      <c r="C7" s="377"/>
      <c r="D7" s="391" t="s">
        <v>191</v>
      </c>
      <c r="E7" s="391"/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0" t="s">
        <v>20</v>
      </c>
      <c r="Q7" s="390"/>
      <c r="R7" s="390"/>
    </row>
    <row r="8" spans="1:18" ht="15" x14ac:dyDescent="0.2">
      <c r="A8" s="437" t="s">
        <v>25</v>
      </c>
      <c r="B8" s="438"/>
      <c r="C8" s="439"/>
      <c r="D8" s="394" t="s">
        <v>190</v>
      </c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6"/>
      <c r="P8" s="393" t="s">
        <v>2</v>
      </c>
      <c r="Q8" s="393"/>
      <c r="R8" s="393"/>
    </row>
    <row r="9" spans="1:18" ht="15.75" x14ac:dyDescent="0.25">
      <c r="A9" s="65" t="s">
        <v>12</v>
      </c>
      <c r="B9" s="65" t="s">
        <v>19</v>
      </c>
      <c r="C9" s="65" t="s">
        <v>21</v>
      </c>
      <c r="D9" s="397" t="s">
        <v>128</v>
      </c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98"/>
      <c r="P9" s="62" t="s">
        <v>3</v>
      </c>
      <c r="Q9" s="62" t="s">
        <v>4</v>
      </c>
      <c r="R9" s="62" t="s">
        <v>5</v>
      </c>
    </row>
    <row r="10" spans="1:18" ht="15" customHeight="1" x14ac:dyDescent="0.2">
      <c r="A10" s="66">
        <v>157</v>
      </c>
      <c r="B10" s="66">
        <v>203</v>
      </c>
      <c r="C10" s="66">
        <v>250.5</v>
      </c>
      <c r="D10" s="378" t="s">
        <v>263</v>
      </c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231">
        <v>246</v>
      </c>
      <c r="Q10" s="231">
        <v>190</v>
      </c>
      <c r="R10" s="231">
        <v>126</v>
      </c>
    </row>
    <row r="11" spans="1:18" x14ac:dyDescent="0.2">
      <c r="A11" s="9"/>
      <c r="B11" s="9"/>
      <c r="C11" s="9"/>
      <c r="P11" s="9"/>
      <c r="Q11" s="9"/>
      <c r="R11" s="9"/>
    </row>
    <row r="12" spans="1:18" x14ac:dyDescent="0.2">
      <c r="A12" s="119" t="s">
        <v>35</v>
      </c>
      <c r="B12" s="104"/>
      <c r="C12" s="104"/>
      <c r="D12" s="11">
        <v>230</v>
      </c>
      <c r="E12" s="112"/>
      <c r="F12" s="112"/>
      <c r="G12" s="112"/>
      <c r="H12" s="112"/>
      <c r="I12" s="112"/>
      <c r="J12" s="112"/>
      <c r="K12" s="108"/>
      <c r="L12" s="112"/>
      <c r="M12" s="112"/>
      <c r="N12" s="112"/>
      <c r="O12" s="112"/>
      <c r="P12" s="113"/>
      <c r="Q12" s="113"/>
      <c r="R12" s="113"/>
    </row>
    <row r="13" spans="1:18" x14ac:dyDescent="0.2">
      <c r="A13" s="120" t="s">
        <v>36</v>
      </c>
      <c r="B13" s="121"/>
      <c r="C13" s="114"/>
      <c r="D13" s="11">
        <v>33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3"/>
      <c r="Q13" s="113"/>
      <c r="R13" s="113"/>
    </row>
    <row r="14" spans="1:18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</row>
    <row r="15" spans="1:18" s="5" customFormat="1" ht="11.25" customHeight="1" x14ac:dyDescent="0.2">
      <c r="A15" s="435" t="s">
        <v>6</v>
      </c>
      <c r="B15" s="401" t="s">
        <v>59</v>
      </c>
      <c r="C15" s="401"/>
      <c r="D15" s="404" t="s">
        <v>7</v>
      </c>
      <c r="E15" s="404" t="s">
        <v>8</v>
      </c>
      <c r="F15" s="404" t="s">
        <v>9</v>
      </c>
      <c r="G15" s="404" t="s">
        <v>10</v>
      </c>
      <c r="H15" s="404" t="s">
        <v>11</v>
      </c>
      <c r="I15" s="404" t="s">
        <v>12</v>
      </c>
      <c r="J15" s="404" t="s">
        <v>6</v>
      </c>
      <c r="K15" s="409" t="s">
        <v>19</v>
      </c>
      <c r="L15" s="409"/>
      <c r="M15" s="404" t="s">
        <v>6</v>
      </c>
      <c r="N15" s="404" t="s">
        <v>22</v>
      </c>
      <c r="O15" s="404" t="s">
        <v>13</v>
      </c>
      <c r="P15" s="404" t="s">
        <v>14</v>
      </c>
      <c r="Q15" s="404" t="s">
        <v>15</v>
      </c>
      <c r="R15" s="407"/>
    </row>
    <row r="16" spans="1:18" s="5" customFormat="1" x14ac:dyDescent="0.2">
      <c r="A16" s="436"/>
      <c r="B16" s="432"/>
      <c r="C16" s="432"/>
      <c r="D16" s="406"/>
      <c r="E16" s="406"/>
      <c r="F16" s="406"/>
      <c r="G16" s="406"/>
      <c r="H16" s="406"/>
      <c r="I16" s="406"/>
      <c r="J16" s="406"/>
      <c r="K16" s="122" t="s">
        <v>21</v>
      </c>
      <c r="L16" s="122" t="s">
        <v>23</v>
      </c>
      <c r="M16" s="406"/>
      <c r="N16" s="406"/>
      <c r="O16" s="406"/>
      <c r="P16" s="406"/>
      <c r="Q16" s="406"/>
      <c r="R16" s="433"/>
    </row>
    <row r="17" spans="1:18" s="7" customFormat="1" ht="15" customHeight="1" x14ac:dyDescent="0.2">
      <c r="A17" s="14">
        <v>1</v>
      </c>
      <c r="B17" s="224" t="s">
        <v>455</v>
      </c>
      <c r="C17" s="225"/>
      <c r="D17" s="226">
        <v>2001</v>
      </c>
      <c r="E17" s="226" t="s">
        <v>4</v>
      </c>
      <c r="F17" s="226" t="s">
        <v>118</v>
      </c>
      <c r="G17" s="234"/>
      <c r="H17" s="258">
        <v>100</v>
      </c>
      <c r="I17" s="11">
        <v>126</v>
      </c>
      <c r="J17" s="11">
        <f t="shared" ref="J17:J24" si="0">_xlfn.RANK.EQ(I17,I$17:I$24)</f>
        <v>1</v>
      </c>
      <c r="K17" s="11">
        <v>150</v>
      </c>
      <c r="L17" s="11">
        <f t="shared" ref="L17:L24" si="1">K17/2</f>
        <v>75</v>
      </c>
      <c r="M17" s="11">
        <f t="shared" ref="M17:M24" si="2">_xlfn.RANK.EQ(L17,L$17:L$24)</f>
        <v>3</v>
      </c>
      <c r="N17" s="11">
        <f t="shared" ref="N17:N24" si="3">L17+I17</f>
        <v>201</v>
      </c>
      <c r="O17" s="11">
        <f t="shared" ref="O17:O24" si="4">IF(A17=1,20,IF(A17=2,18,IF(A17=3,16,IF(A17&gt;19,0,19-A17))))</f>
        <v>20</v>
      </c>
      <c r="P17" s="11" t="str">
        <f t="shared" ref="P17:P24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228" t="s">
        <v>460</v>
      </c>
      <c r="R17" s="117"/>
    </row>
    <row r="18" spans="1:18" s="5" customFormat="1" ht="15" customHeight="1" x14ac:dyDescent="0.2">
      <c r="A18" s="60">
        <f>A17+1</f>
        <v>2</v>
      </c>
      <c r="B18" s="224" t="s">
        <v>494</v>
      </c>
      <c r="C18" s="225"/>
      <c r="D18" s="226">
        <v>2005</v>
      </c>
      <c r="E18" s="226" t="s">
        <v>5</v>
      </c>
      <c r="F18" s="226" t="s">
        <v>205</v>
      </c>
      <c r="G18" s="235" t="s">
        <v>496</v>
      </c>
      <c r="H18" s="258">
        <v>114.3</v>
      </c>
      <c r="I18" s="11">
        <v>102</v>
      </c>
      <c r="J18" s="11">
        <f t="shared" si="0"/>
        <v>3</v>
      </c>
      <c r="K18" s="11">
        <v>190</v>
      </c>
      <c r="L18" s="11">
        <f t="shared" si="1"/>
        <v>95</v>
      </c>
      <c r="M18" s="11">
        <f t="shared" si="2"/>
        <v>1</v>
      </c>
      <c r="N18" s="11">
        <f t="shared" si="3"/>
        <v>197</v>
      </c>
      <c r="O18" s="11">
        <f t="shared" si="4"/>
        <v>18</v>
      </c>
      <c r="P18" s="11" t="str">
        <f t="shared" si="5"/>
        <v>+МС</v>
      </c>
      <c r="Q18" s="228" t="s">
        <v>495</v>
      </c>
      <c r="R18" s="105"/>
    </row>
    <row r="19" spans="1:18" ht="21.75" customHeight="1" x14ac:dyDescent="0.2">
      <c r="A19" s="60">
        <f t="shared" ref="A19:A24" si="6">A18+1</f>
        <v>3</v>
      </c>
      <c r="B19" s="224" t="s">
        <v>280</v>
      </c>
      <c r="C19" s="225"/>
      <c r="D19" s="226">
        <v>2001</v>
      </c>
      <c r="E19" s="226" t="s">
        <v>5</v>
      </c>
      <c r="F19" s="226" t="s">
        <v>139</v>
      </c>
      <c r="G19" s="234"/>
      <c r="H19" s="258">
        <v>104.5</v>
      </c>
      <c r="I19" s="11">
        <v>101</v>
      </c>
      <c r="J19" s="11">
        <f t="shared" si="0"/>
        <v>5</v>
      </c>
      <c r="K19" s="11">
        <v>187</v>
      </c>
      <c r="L19" s="11">
        <f t="shared" si="1"/>
        <v>93.5</v>
      </c>
      <c r="M19" s="11">
        <f t="shared" si="2"/>
        <v>2</v>
      </c>
      <c r="N19" s="11">
        <f t="shared" si="3"/>
        <v>194.5</v>
      </c>
      <c r="O19" s="11">
        <f t="shared" si="4"/>
        <v>16</v>
      </c>
      <c r="P19" s="11" t="str">
        <f t="shared" si="5"/>
        <v>+МС</v>
      </c>
      <c r="Q19" s="228" t="s">
        <v>290</v>
      </c>
      <c r="R19" s="117"/>
    </row>
    <row r="20" spans="1:18" ht="15" customHeight="1" x14ac:dyDescent="0.2">
      <c r="A20" s="60">
        <f t="shared" si="6"/>
        <v>4</v>
      </c>
      <c r="B20" s="224" t="s">
        <v>386</v>
      </c>
      <c r="C20" s="225"/>
      <c r="D20" s="226">
        <v>2003</v>
      </c>
      <c r="E20" s="226" t="s">
        <v>4</v>
      </c>
      <c r="F20" s="226" t="s">
        <v>135</v>
      </c>
      <c r="G20" s="234" t="s">
        <v>387</v>
      </c>
      <c r="H20" s="258">
        <v>110.7</v>
      </c>
      <c r="I20" s="11">
        <v>119</v>
      </c>
      <c r="J20" s="11">
        <f t="shared" si="0"/>
        <v>2</v>
      </c>
      <c r="K20" s="11">
        <v>135</v>
      </c>
      <c r="L20" s="11">
        <f t="shared" si="1"/>
        <v>67.5</v>
      </c>
      <c r="M20" s="11">
        <f t="shared" si="2"/>
        <v>5</v>
      </c>
      <c r="N20" s="11">
        <f t="shared" si="3"/>
        <v>186.5</v>
      </c>
      <c r="O20" s="11">
        <f t="shared" si="4"/>
        <v>15</v>
      </c>
      <c r="P20" s="11" t="str">
        <f t="shared" si="5"/>
        <v>КМС</v>
      </c>
      <c r="Q20" s="228" t="s">
        <v>389</v>
      </c>
      <c r="R20" s="105"/>
    </row>
    <row r="21" spans="1:18" ht="15" customHeight="1" x14ac:dyDescent="0.2">
      <c r="A21" s="60">
        <f t="shared" si="6"/>
        <v>5</v>
      </c>
      <c r="B21" s="224" t="s">
        <v>467</v>
      </c>
      <c r="C21" s="225"/>
      <c r="D21" s="226">
        <v>2003</v>
      </c>
      <c r="E21" s="226" t="s">
        <v>5</v>
      </c>
      <c r="F21" s="226" t="s">
        <v>136</v>
      </c>
      <c r="G21" s="234"/>
      <c r="H21" s="258">
        <v>107.8</v>
      </c>
      <c r="I21" s="11">
        <v>102</v>
      </c>
      <c r="J21" s="11">
        <f t="shared" si="0"/>
        <v>3</v>
      </c>
      <c r="K21" s="11">
        <v>130</v>
      </c>
      <c r="L21" s="11">
        <f t="shared" si="1"/>
        <v>65</v>
      </c>
      <c r="M21" s="11">
        <f t="shared" si="2"/>
        <v>6</v>
      </c>
      <c r="N21" s="11">
        <f t="shared" si="3"/>
        <v>167</v>
      </c>
      <c r="O21" s="11">
        <f t="shared" si="4"/>
        <v>14</v>
      </c>
      <c r="P21" s="123" t="str">
        <f t="shared" si="5"/>
        <v>КМС</v>
      </c>
      <c r="Q21" s="228" t="s">
        <v>481</v>
      </c>
      <c r="R21" s="117"/>
    </row>
    <row r="22" spans="1:18" ht="15" customHeight="1" x14ac:dyDescent="0.2">
      <c r="A22" s="60">
        <f t="shared" si="6"/>
        <v>6</v>
      </c>
      <c r="B22" s="224" t="s">
        <v>488</v>
      </c>
      <c r="C22" s="225"/>
      <c r="D22" s="226">
        <v>2004</v>
      </c>
      <c r="E22" s="226" t="s">
        <v>5</v>
      </c>
      <c r="F22" s="226" t="s">
        <v>136</v>
      </c>
      <c r="G22" s="234"/>
      <c r="H22" s="258">
        <v>96.1</v>
      </c>
      <c r="I22" s="243">
        <v>86</v>
      </c>
      <c r="J22" s="11">
        <f t="shared" si="0"/>
        <v>6</v>
      </c>
      <c r="K22" s="118">
        <v>104</v>
      </c>
      <c r="L22" s="11">
        <f t="shared" si="1"/>
        <v>52</v>
      </c>
      <c r="M22" s="11">
        <f t="shared" si="2"/>
        <v>8</v>
      </c>
      <c r="N22" s="11">
        <f t="shared" si="3"/>
        <v>138</v>
      </c>
      <c r="O22" s="11">
        <f t="shared" si="4"/>
        <v>13</v>
      </c>
      <c r="P22" s="11" t="str">
        <f t="shared" si="5"/>
        <v>КМС</v>
      </c>
      <c r="Q22" s="228" t="s">
        <v>491</v>
      </c>
      <c r="R22" s="117"/>
    </row>
    <row r="23" spans="1:18" ht="15" customHeight="1" x14ac:dyDescent="0.2">
      <c r="A23" s="60">
        <f t="shared" si="6"/>
        <v>7</v>
      </c>
      <c r="B23" s="224" t="s">
        <v>276</v>
      </c>
      <c r="C23" s="225"/>
      <c r="D23" s="226">
        <v>2001</v>
      </c>
      <c r="E23" s="226" t="s">
        <v>5</v>
      </c>
      <c r="F23" s="226" t="s">
        <v>139</v>
      </c>
      <c r="G23" s="234"/>
      <c r="H23" s="258">
        <v>102.4</v>
      </c>
      <c r="I23" s="11">
        <v>65</v>
      </c>
      <c r="J23" s="11">
        <f t="shared" si="0"/>
        <v>7</v>
      </c>
      <c r="K23" s="11">
        <v>138</v>
      </c>
      <c r="L23" s="11">
        <f t="shared" si="1"/>
        <v>69</v>
      </c>
      <c r="M23" s="11">
        <f t="shared" si="2"/>
        <v>4</v>
      </c>
      <c r="N23" s="11">
        <f t="shared" si="3"/>
        <v>134</v>
      </c>
      <c r="O23" s="11">
        <f t="shared" si="4"/>
        <v>12</v>
      </c>
      <c r="P23" s="11" t="str">
        <f t="shared" si="5"/>
        <v>КМС</v>
      </c>
      <c r="Q23" s="228" t="s">
        <v>284</v>
      </c>
      <c r="R23" s="105"/>
    </row>
    <row r="24" spans="1:18" ht="15" customHeight="1" x14ac:dyDescent="0.2">
      <c r="A24" s="60">
        <f t="shared" si="6"/>
        <v>8</v>
      </c>
      <c r="B24" s="224" t="s">
        <v>408</v>
      </c>
      <c r="C24" s="225"/>
      <c r="D24" s="226">
        <v>2003</v>
      </c>
      <c r="E24" s="226" t="s">
        <v>5</v>
      </c>
      <c r="F24" s="226" t="s">
        <v>133</v>
      </c>
      <c r="G24" s="235" t="s">
        <v>411</v>
      </c>
      <c r="H24" s="258">
        <v>95.1</v>
      </c>
      <c r="I24" s="11">
        <v>30</v>
      </c>
      <c r="J24" s="11">
        <f t="shared" si="0"/>
        <v>8</v>
      </c>
      <c r="K24" s="11">
        <v>110</v>
      </c>
      <c r="L24" s="11">
        <f t="shared" si="1"/>
        <v>55</v>
      </c>
      <c r="M24" s="11">
        <f t="shared" si="2"/>
        <v>7</v>
      </c>
      <c r="N24" s="11">
        <f t="shared" si="3"/>
        <v>85</v>
      </c>
      <c r="O24" s="11">
        <f t="shared" si="4"/>
        <v>11</v>
      </c>
      <c r="P24" s="11" t="str">
        <f t="shared" si="5"/>
        <v>-</v>
      </c>
      <c r="Q24" s="228" t="s">
        <v>418</v>
      </c>
      <c r="R24" s="117"/>
    </row>
    <row r="25" spans="1:18" x14ac:dyDescent="0.2">
      <c r="A25" s="108"/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</row>
    <row r="26" spans="1:18" ht="22.5" customHeight="1" x14ac:dyDescent="0.2">
      <c r="A26" s="108"/>
      <c r="B26" s="107" t="s">
        <v>16</v>
      </c>
      <c r="C26" s="108"/>
      <c r="D26" s="108"/>
      <c r="E26" s="108" t="s">
        <v>125</v>
      </c>
      <c r="F26" s="108"/>
      <c r="G26" s="108"/>
      <c r="H26" s="107" t="s">
        <v>90</v>
      </c>
      <c r="I26" s="108"/>
      <c r="J26" s="108"/>
      <c r="K26" s="108"/>
      <c r="L26" s="108" t="s">
        <v>570</v>
      </c>
      <c r="M26" s="108"/>
      <c r="N26" s="108"/>
      <c r="O26" s="108"/>
      <c r="P26" s="108"/>
      <c r="Q26" s="108"/>
      <c r="R26" s="108"/>
    </row>
    <row r="27" spans="1:18" ht="11.25" customHeight="1" x14ac:dyDescent="0.2">
      <c r="A27" s="108"/>
      <c r="B27" s="107"/>
      <c r="C27" s="108"/>
      <c r="D27" s="108"/>
      <c r="E27" s="108"/>
      <c r="F27" s="108"/>
      <c r="G27" s="108"/>
      <c r="H27" s="107"/>
      <c r="I27" s="108"/>
      <c r="J27" s="108"/>
      <c r="K27" s="108"/>
      <c r="L27" s="108"/>
      <c r="M27" s="108"/>
      <c r="N27" s="108"/>
      <c r="O27" s="108"/>
      <c r="P27" s="108"/>
      <c r="Q27" s="108"/>
      <c r="R27" s="108"/>
    </row>
    <row r="28" spans="1:18" x14ac:dyDescent="0.2">
      <c r="A28" s="108"/>
      <c r="B28" s="107" t="s">
        <v>17</v>
      </c>
      <c r="C28" s="108"/>
      <c r="D28" s="108"/>
      <c r="E28" s="108" t="s">
        <v>107</v>
      </c>
      <c r="F28" s="108"/>
      <c r="G28" s="108"/>
      <c r="H28" s="107" t="s">
        <v>91</v>
      </c>
      <c r="I28" s="108"/>
      <c r="J28" s="108"/>
      <c r="K28" s="108"/>
      <c r="L28" s="108" t="s">
        <v>571</v>
      </c>
      <c r="M28" s="108"/>
      <c r="N28" s="108"/>
      <c r="O28" s="108"/>
      <c r="P28" s="108"/>
      <c r="Q28" s="108"/>
      <c r="R28" s="108"/>
    </row>
    <row r="29" spans="1:18" s="5" customFormat="1" x14ac:dyDescent="0.2"/>
    <row r="30" spans="1:18" s="5" customFormat="1" x14ac:dyDescent="0.2"/>
    <row r="34" spans="9:18" x14ac:dyDescent="0.2">
      <c r="I34" s="434"/>
      <c r="J34" s="434"/>
      <c r="K34" s="434"/>
      <c r="L34" s="434"/>
      <c r="M34" s="434"/>
      <c r="N34" s="434"/>
      <c r="O34" s="434"/>
      <c r="P34" s="434"/>
      <c r="Q34" s="434"/>
      <c r="R34" s="434"/>
    </row>
    <row r="35" spans="9:18" x14ac:dyDescent="0.2">
      <c r="I35" s="434"/>
      <c r="J35" s="434"/>
      <c r="K35" s="434"/>
      <c r="L35" s="434"/>
      <c r="M35" s="434"/>
      <c r="N35" s="434"/>
      <c r="O35" s="434"/>
      <c r="P35" s="434"/>
      <c r="Q35" s="434"/>
      <c r="R35" s="43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4">
    <sortCondition descending="1" ref="N17:N24"/>
  </sortState>
  <mergeCells count="32">
    <mergeCell ref="Q15:R16"/>
    <mergeCell ref="I34:R34"/>
    <mergeCell ref="I35:R35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6" firstPageNumber="0" fitToHeight="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38"/>
  <sheetViews>
    <sheetView view="pageBreakPreview" topLeftCell="A4" zoomScale="85" zoomScaleNormal="80" zoomScaleSheetLayoutView="85" workbookViewId="0">
      <selection activeCell="J25" sqref="J25"/>
    </sheetView>
  </sheetViews>
  <sheetFormatPr defaultColWidth="8.5703125" defaultRowHeight="15" x14ac:dyDescent="0.25"/>
  <cols>
    <col min="1" max="1" width="8.42578125" style="72" customWidth="1"/>
    <col min="2" max="2" width="25.42578125" style="72" customWidth="1"/>
    <col min="3" max="4" width="12" style="72" customWidth="1"/>
    <col min="5" max="5" width="19" style="72" customWidth="1"/>
    <col min="6" max="6" width="13.5703125" style="72" customWidth="1"/>
    <col min="7" max="7" width="26.140625" style="72" customWidth="1"/>
    <col min="8" max="10" width="11.140625" style="72" customWidth="1"/>
    <col min="11" max="11" width="15.85546875" style="72" customWidth="1"/>
    <col min="12" max="12" width="14.28515625" style="72" customWidth="1"/>
    <col min="13" max="15" width="11.140625" style="72" customWidth="1"/>
    <col min="16" max="16" width="34.7109375" style="72" customWidth="1"/>
    <col min="17" max="16384" width="8.5703125" style="72"/>
  </cols>
  <sheetData>
    <row r="1" spans="1:19" customFormat="1" ht="12.75" x14ac:dyDescent="0.2">
      <c r="A1" s="399" t="s">
        <v>101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</row>
    <row r="2" spans="1:19" customFormat="1" ht="12.75" x14ac:dyDescent="0.2">
      <c r="A2" s="399" t="s">
        <v>102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9" customFormat="1" ht="12.75" customHeight="1" x14ac:dyDescent="0.2">
      <c r="A3" s="399" t="s">
        <v>188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9" customFormat="1" ht="12.75" x14ac:dyDescent="0.2">
      <c r="A4" s="399" t="s">
        <v>189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9" customFormat="1" ht="9" customHeight="1" x14ac:dyDescent="0.2"/>
    <row r="6" spans="1:19" customFormat="1" ht="15.75" x14ac:dyDescent="0.25">
      <c r="E6" s="375" t="s">
        <v>1</v>
      </c>
      <c r="F6" s="375"/>
      <c r="G6" s="375"/>
      <c r="H6" s="375"/>
      <c r="I6" s="375"/>
      <c r="J6" s="375"/>
      <c r="K6" s="375"/>
      <c r="L6" s="375"/>
      <c r="M6" s="68"/>
      <c r="N6" s="68"/>
      <c r="O6" s="68"/>
      <c r="P6" s="74"/>
    </row>
    <row r="7" spans="1:19" customFormat="1" ht="15.75" x14ac:dyDescent="0.2">
      <c r="A7" s="374" t="s">
        <v>185</v>
      </c>
      <c r="B7" s="374"/>
      <c r="C7" s="374"/>
      <c r="E7" s="391" t="s">
        <v>191</v>
      </c>
      <c r="F7" s="391"/>
      <c r="G7" s="391"/>
      <c r="H7" s="391"/>
      <c r="I7" s="391"/>
      <c r="J7" s="391"/>
      <c r="K7" s="391"/>
      <c r="L7" s="391"/>
      <c r="M7" s="69"/>
      <c r="N7" s="135"/>
      <c r="O7" s="135"/>
      <c r="P7" s="67"/>
    </row>
    <row r="8" spans="1:19" customFormat="1" ht="15.75" x14ac:dyDescent="0.25">
      <c r="A8" s="390" t="s">
        <v>186</v>
      </c>
      <c r="B8" s="390"/>
      <c r="C8" s="377"/>
      <c r="E8" s="395" t="s">
        <v>190</v>
      </c>
      <c r="F8" s="395"/>
      <c r="G8" s="395"/>
      <c r="H8" s="395"/>
      <c r="I8" s="395"/>
      <c r="J8" s="395"/>
      <c r="K8" s="395"/>
      <c r="L8" s="395"/>
      <c r="M8" s="259"/>
      <c r="N8" s="260"/>
      <c r="O8" s="71"/>
      <c r="P8" s="260"/>
    </row>
    <row r="9" spans="1:19" s="261" customFormat="1" ht="15.75" x14ac:dyDescent="0.25">
      <c r="A9" s="263" t="s">
        <v>565</v>
      </c>
      <c r="B9" s="264"/>
      <c r="C9" s="264"/>
      <c r="D9" s="265"/>
      <c r="E9" s="11">
        <v>230</v>
      </c>
      <c r="F9" s="266"/>
      <c r="G9" s="490"/>
      <c r="H9" s="490"/>
      <c r="I9" s="490"/>
      <c r="J9" s="490"/>
      <c r="K9" s="490"/>
      <c r="L9" s="490"/>
      <c r="M9" s="490"/>
      <c r="N9" s="267"/>
      <c r="O9" s="267"/>
      <c r="P9" s="262"/>
    </row>
    <row r="10" spans="1:19" s="261" customFormat="1" ht="15.75" x14ac:dyDescent="0.25">
      <c r="A10" s="268" t="s">
        <v>566</v>
      </c>
      <c r="B10" s="264"/>
      <c r="C10" s="264"/>
      <c r="D10" s="265"/>
      <c r="E10" s="11">
        <v>33</v>
      </c>
      <c r="F10" s="269"/>
      <c r="G10" s="460"/>
      <c r="H10" s="460"/>
      <c r="I10" s="460"/>
      <c r="J10" s="460"/>
      <c r="K10" s="460"/>
      <c r="L10" s="460"/>
      <c r="M10" s="460"/>
      <c r="P10" s="262"/>
    </row>
    <row r="11" spans="1:19" s="261" customFormat="1" ht="12.75" x14ac:dyDescent="0.2"/>
    <row r="12" spans="1:19" s="273" customFormat="1" ht="42" customHeight="1" thickBot="1" x14ac:dyDescent="0.35">
      <c r="A12" s="323"/>
      <c r="B12" s="324"/>
      <c r="C12" s="325"/>
      <c r="D12" s="325"/>
      <c r="E12" s="326"/>
      <c r="F12" s="460" t="s">
        <v>598</v>
      </c>
      <c r="G12" s="460"/>
      <c r="H12" s="460"/>
      <c r="I12" s="460"/>
      <c r="J12" s="460"/>
      <c r="K12" s="460"/>
      <c r="L12" s="460"/>
      <c r="M12" s="323"/>
      <c r="N12" s="327"/>
      <c r="O12" s="328"/>
      <c r="P12" s="329"/>
      <c r="S12" s="274"/>
    </row>
    <row r="13" spans="1:19" s="275" customFormat="1" ht="39.75" customHeight="1" thickBot="1" x14ac:dyDescent="0.25">
      <c r="A13" s="270" t="s">
        <v>6</v>
      </c>
      <c r="B13" s="481" t="s">
        <v>59</v>
      </c>
      <c r="C13" s="481"/>
      <c r="D13" s="481"/>
      <c r="E13" s="272" t="s">
        <v>7</v>
      </c>
      <c r="F13" s="272" t="s">
        <v>567</v>
      </c>
      <c r="G13" s="271" t="s">
        <v>9</v>
      </c>
      <c r="H13" s="484" t="s">
        <v>572</v>
      </c>
      <c r="I13" s="485"/>
      <c r="J13" s="486" t="s">
        <v>573</v>
      </c>
      <c r="K13" s="487"/>
      <c r="L13" s="482" t="s">
        <v>98</v>
      </c>
      <c r="M13" s="483"/>
      <c r="N13" s="330" t="s">
        <v>6</v>
      </c>
      <c r="O13" s="76" t="s">
        <v>14</v>
      </c>
      <c r="P13" s="331" t="s">
        <v>99</v>
      </c>
    </row>
    <row r="14" spans="1:19" s="275" customFormat="1" ht="16.5" thickBot="1" x14ac:dyDescent="0.3">
      <c r="A14" s="82" t="s">
        <v>96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</row>
    <row r="15" spans="1:19" s="275" customFormat="1" x14ac:dyDescent="0.2">
      <c r="A15" s="293">
        <v>1</v>
      </c>
      <c r="B15" s="283" t="s">
        <v>518</v>
      </c>
      <c r="C15" s="284"/>
      <c r="D15" s="285"/>
      <c r="E15" s="246">
        <v>2003</v>
      </c>
      <c r="F15" s="246" t="s">
        <v>5</v>
      </c>
      <c r="G15" s="246" t="s">
        <v>175</v>
      </c>
      <c r="H15" s="471">
        <v>3.13</v>
      </c>
      <c r="I15" s="472"/>
      <c r="J15" s="488">
        <v>15.58</v>
      </c>
      <c r="K15" s="489"/>
      <c r="L15" s="475">
        <v>16.206</v>
      </c>
      <c r="M15" s="476"/>
      <c r="N15" s="247">
        <v>1</v>
      </c>
      <c r="O15" s="246" t="s">
        <v>5</v>
      </c>
      <c r="P15" s="248" t="s">
        <v>524</v>
      </c>
    </row>
    <row r="16" spans="1:19" s="275" customFormat="1" ht="15.75" thickBot="1" x14ac:dyDescent="0.25">
      <c r="A16" s="286">
        <v>2</v>
      </c>
      <c r="B16" s="276" t="s">
        <v>359</v>
      </c>
      <c r="C16" s="277"/>
      <c r="D16" s="278"/>
      <c r="E16" s="226">
        <v>2003</v>
      </c>
      <c r="F16" s="226" t="s">
        <v>5</v>
      </c>
      <c r="G16" s="226" t="s">
        <v>156</v>
      </c>
      <c r="H16" s="463">
        <v>3</v>
      </c>
      <c r="I16" s="464"/>
      <c r="J16" s="477">
        <v>11.98</v>
      </c>
      <c r="K16" s="478"/>
      <c r="L16" s="461">
        <v>12.58</v>
      </c>
      <c r="M16" s="462"/>
      <c r="N16" s="303">
        <v>2</v>
      </c>
      <c r="O16" s="226" t="s">
        <v>5</v>
      </c>
      <c r="P16" s="333" t="s">
        <v>370</v>
      </c>
    </row>
    <row r="17" spans="1:19" s="275" customFormat="1" x14ac:dyDescent="0.2">
      <c r="A17" s="293">
        <v>3</v>
      </c>
      <c r="B17" s="276" t="s">
        <v>270</v>
      </c>
      <c r="C17" s="277"/>
      <c r="D17" s="278"/>
      <c r="E17" s="226">
        <v>2003</v>
      </c>
      <c r="F17" s="226" t="s">
        <v>5</v>
      </c>
      <c r="G17" s="226" t="s">
        <v>139</v>
      </c>
      <c r="H17" s="463">
        <v>0</v>
      </c>
      <c r="I17" s="464"/>
      <c r="J17" s="477">
        <v>1.93</v>
      </c>
      <c r="K17" s="478"/>
      <c r="L17" s="461">
        <v>1.93</v>
      </c>
      <c r="M17" s="462"/>
      <c r="N17" s="303">
        <v>3</v>
      </c>
      <c r="O17" s="334"/>
      <c r="P17" s="333" t="s">
        <v>282</v>
      </c>
    </row>
    <row r="18" spans="1:19" s="275" customFormat="1" ht="15.75" thickBot="1" x14ac:dyDescent="0.25">
      <c r="A18" s="287">
        <v>4</v>
      </c>
      <c r="B18" s="288" t="s">
        <v>473</v>
      </c>
      <c r="C18" s="289"/>
      <c r="D18" s="290"/>
      <c r="E18" s="291">
        <v>2005</v>
      </c>
      <c r="F18" s="291" t="s">
        <v>233</v>
      </c>
      <c r="G18" s="291" t="s">
        <v>136</v>
      </c>
      <c r="H18" s="467">
        <v>0</v>
      </c>
      <c r="I18" s="468"/>
      <c r="J18" s="469">
        <v>0.2</v>
      </c>
      <c r="K18" s="470"/>
      <c r="L18" s="458">
        <v>0.2</v>
      </c>
      <c r="M18" s="459"/>
      <c r="N18" s="305">
        <v>4</v>
      </c>
      <c r="O18" s="332"/>
      <c r="P18" s="306" t="s">
        <v>484</v>
      </c>
    </row>
    <row r="19" spans="1:19" s="275" customFormat="1" ht="16.5" thickBot="1" x14ac:dyDescent="0.3">
      <c r="A19" s="83" t="s">
        <v>97</v>
      </c>
      <c r="B19" s="75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</row>
    <row r="20" spans="1:19" s="275" customFormat="1" x14ac:dyDescent="0.2">
      <c r="A20" s="293">
        <v>1</v>
      </c>
      <c r="B20" s="283" t="s">
        <v>541</v>
      </c>
      <c r="C20" s="284"/>
      <c r="D20" s="285"/>
      <c r="E20" s="246">
        <v>2001</v>
      </c>
      <c r="F20" s="246" t="s">
        <v>5</v>
      </c>
      <c r="G20" s="246" t="s">
        <v>105</v>
      </c>
      <c r="H20" s="471">
        <v>4.5999999999999996</v>
      </c>
      <c r="I20" s="472"/>
      <c r="J20" s="473">
        <v>15.725</v>
      </c>
      <c r="K20" s="474"/>
      <c r="L20" s="475">
        <v>16.645</v>
      </c>
      <c r="M20" s="476"/>
      <c r="N20" s="247">
        <v>1</v>
      </c>
      <c r="O20" s="246" t="s">
        <v>5</v>
      </c>
      <c r="P20" s="248" t="s">
        <v>449</v>
      </c>
    </row>
    <row r="21" spans="1:19" s="275" customFormat="1" ht="15.75" thickBot="1" x14ac:dyDescent="0.25">
      <c r="A21" s="286">
        <v>2</v>
      </c>
      <c r="B21" s="276" t="s">
        <v>535</v>
      </c>
      <c r="C21" s="277"/>
      <c r="D21" s="278"/>
      <c r="E21" s="226">
        <v>2005</v>
      </c>
      <c r="F21" s="226" t="s">
        <v>5</v>
      </c>
      <c r="G21" s="226" t="s">
        <v>120</v>
      </c>
      <c r="H21" s="463">
        <v>3.53</v>
      </c>
      <c r="I21" s="464"/>
      <c r="J21" s="465">
        <v>13.6</v>
      </c>
      <c r="K21" s="466"/>
      <c r="L21" s="461">
        <v>14.305999999999999</v>
      </c>
      <c r="M21" s="462"/>
      <c r="N21" s="303">
        <v>2</v>
      </c>
      <c r="O21" s="226" t="s">
        <v>5</v>
      </c>
      <c r="P21" s="333" t="s">
        <v>583</v>
      </c>
    </row>
    <row r="22" spans="1:19" s="275" customFormat="1" x14ac:dyDescent="0.2">
      <c r="A22" s="293">
        <v>3</v>
      </c>
      <c r="B22" s="276" t="s">
        <v>358</v>
      </c>
      <c r="C22" s="277"/>
      <c r="D22" s="278"/>
      <c r="E22" s="226">
        <v>2002</v>
      </c>
      <c r="F22" s="226" t="s">
        <v>233</v>
      </c>
      <c r="G22" s="226" t="s">
        <v>156</v>
      </c>
      <c r="H22" s="463">
        <v>3.67</v>
      </c>
      <c r="I22" s="464"/>
      <c r="J22" s="465">
        <v>12.824999999999999</v>
      </c>
      <c r="K22" s="466"/>
      <c r="L22" s="461">
        <v>13.558999999999999</v>
      </c>
      <c r="M22" s="462"/>
      <c r="N22" s="303">
        <v>3</v>
      </c>
      <c r="O22" s="226" t="s">
        <v>604</v>
      </c>
      <c r="P22" s="333" t="s">
        <v>369</v>
      </c>
    </row>
    <row r="23" spans="1:19" s="275" customFormat="1" ht="15.75" thickBot="1" x14ac:dyDescent="0.25">
      <c r="A23" s="286">
        <v>4</v>
      </c>
      <c r="B23" s="276" t="s">
        <v>514</v>
      </c>
      <c r="C23" s="277"/>
      <c r="D23" s="278"/>
      <c r="E23" s="226">
        <v>2002</v>
      </c>
      <c r="F23" s="226" t="s">
        <v>5</v>
      </c>
      <c r="G23" s="226" t="s">
        <v>175</v>
      </c>
      <c r="H23" s="463">
        <v>4.2300000000000004</v>
      </c>
      <c r="I23" s="464"/>
      <c r="J23" s="465">
        <v>10.42</v>
      </c>
      <c r="K23" s="466"/>
      <c r="L23" s="461">
        <v>11.266</v>
      </c>
      <c r="M23" s="462"/>
      <c r="N23" s="303">
        <v>4</v>
      </c>
      <c r="O23" s="226" t="s">
        <v>5</v>
      </c>
      <c r="P23" s="333" t="s">
        <v>584</v>
      </c>
    </row>
    <row r="24" spans="1:19" s="261" customFormat="1" ht="15.75" thickBot="1" x14ac:dyDescent="0.25">
      <c r="A24" s="335">
        <v>5</v>
      </c>
      <c r="B24" s="288" t="s">
        <v>335</v>
      </c>
      <c r="C24" s="289"/>
      <c r="D24" s="290"/>
      <c r="E24" s="291">
        <v>2003</v>
      </c>
      <c r="F24" s="291" t="s">
        <v>233</v>
      </c>
      <c r="G24" s="291" t="s">
        <v>141</v>
      </c>
      <c r="H24" s="467">
        <v>1.4</v>
      </c>
      <c r="I24" s="468"/>
      <c r="J24" s="479">
        <v>2.5249999999999999</v>
      </c>
      <c r="K24" s="480"/>
      <c r="L24" s="458">
        <v>2.8049999999999997</v>
      </c>
      <c r="M24" s="459"/>
      <c r="N24" s="305">
        <v>5</v>
      </c>
      <c r="O24" s="332"/>
      <c r="P24" s="306" t="s">
        <v>337</v>
      </c>
    </row>
    <row r="25" spans="1:19" s="273" customFormat="1" ht="42" customHeight="1" x14ac:dyDescent="0.3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S25" s="274"/>
    </row>
    <row r="26" spans="1:19" s="275" customFormat="1" ht="16.5" x14ac:dyDescent="0.3">
      <c r="A26" s="73"/>
      <c r="B26" s="61" t="s">
        <v>16</v>
      </c>
      <c r="C26"/>
      <c r="D26"/>
      <c r="E26" t="s">
        <v>125</v>
      </c>
      <c r="F26"/>
      <c r="G26" s="107" t="s">
        <v>90</v>
      </c>
      <c r="H26" s="108"/>
      <c r="I26" s="108"/>
      <c r="J26" s="108"/>
      <c r="K26" s="108" t="s">
        <v>570</v>
      </c>
      <c r="L26" s="73"/>
      <c r="M26" s="73"/>
      <c r="N26" s="72"/>
      <c r="O26" s="72"/>
      <c r="P26" s="72"/>
    </row>
    <row r="27" spans="1:19" s="275" customFormat="1" ht="16.5" x14ac:dyDescent="0.3">
      <c r="A27" s="73"/>
      <c r="B27" s="61"/>
      <c r="C27"/>
      <c r="D27"/>
      <c r="E27"/>
      <c r="F27"/>
      <c r="G27" s="107"/>
      <c r="H27" s="108"/>
      <c r="I27" s="108"/>
      <c r="J27" s="108"/>
      <c r="K27" s="108"/>
      <c r="L27" s="73"/>
      <c r="M27" s="73"/>
      <c r="N27" s="72"/>
      <c r="O27" s="72"/>
      <c r="P27" s="72"/>
    </row>
    <row r="28" spans="1:19" s="275" customFormat="1" ht="16.5" x14ac:dyDescent="0.3">
      <c r="A28" s="73"/>
      <c r="B28" s="61" t="s">
        <v>17</v>
      </c>
      <c r="C28"/>
      <c r="D28"/>
      <c r="E28" s="108" t="s">
        <v>107</v>
      </c>
      <c r="F28"/>
      <c r="G28" s="107" t="s">
        <v>91</v>
      </c>
      <c r="H28" s="108"/>
      <c r="I28" s="108"/>
      <c r="J28" s="108"/>
      <c r="K28" s="108" t="s">
        <v>571</v>
      </c>
      <c r="L28" s="73"/>
      <c r="M28" s="73"/>
      <c r="N28" s="72"/>
      <c r="O28" s="72"/>
      <c r="P28" s="72"/>
    </row>
    <row r="29" spans="1:19" s="275" customFormat="1" x14ac:dyDescent="0.25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</row>
    <row r="30" spans="1:19" s="275" customFormat="1" x14ac:dyDescent="0.2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</row>
    <row r="31" spans="1:19" s="275" customFormat="1" x14ac:dyDescent="0.2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</row>
    <row r="32" spans="1:19" s="275" customFormat="1" x14ac:dyDescent="0.25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</row>
    <row r="33" spans="1:16" s="275" customFormat="1" x14ac:dyDescent="0.2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</row>
    <row r="34" spans="1:16" s="275" customFormat="1" x14ac:dyDescent="0.25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</row>
    <row r="35" spans="1:16" s="275" customFormat="1" x14ac:dyDescent="0.25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</row>
    <row r="38" spans="1:16" ht="52.9" customHeight="1" x14ac:dyDescent="0.25"/>
  </sheetData>
  <mergeCells count="43">
    <mergeCell ref="A1:P1"/>
    <mergeCell ref="A2:P2"/>
    <mergeCell ref="A3:P3"/>
    <mergeCell ref="A4:P4"/>
    <mergeCell ref="E6:L6"/>
    <mergeCell ref="A8:C8"/>
    <mergeCell ref="E8:L8"/>
    <mergeCell ref="G9:M9"/>
    <mergeCell ref="G10:M10"/>
    <mergeCell ref="A7:C7"/>
    <mergeCell ref="E7:L7"/>
    <mergeCell ref="B13:D13"/>
    <mergeCell ref="L13:M13"/>
    <mergeCell ref="L15:M15"/>
    <mergeCell ref="L16:M16"/>
    <mergeCell ref="H13:I13"/>
    <mergeCell ref="J13:K13"/>
    <mergeCell ref="H15:I15"/>
    <mergeCell ref="J15:K15"/>
    <mergeCell ref="H16:I16"/>
    <mergeCell ref="J16:K16"/>
    <mergeCell ref="H17:I17"/>
    <mergeCell ref="J17:K17"/>
    <mergeCell ref="H21:I21"/>
    <mergeCell ref="J21:K21"/>
    <mergeCell ref="H24:I24"/>
    <mergeCell ref="J24:K24"/>
    <mergeCell ref="L24:M24"/>
    <mergeCell ref="F12:L12"/>
    <mergeCell ref="L21:M21"/>
    <mergeCell ref="H22:I22"/>
    <mergeCell ref="J22:K22"/>
    <mergeCell ref="L22:M22"/>
    <mergeCell ref="H23:I23"/>
    <mergeCell ref="J23:K23"/>
    <mergeCell ref="L23:M23"/>
    <mergeCell ref="L17:M17"/>
    <mergeCell ref="H18:I18"/>
    <mergeCell ref="J18:K18"/>
    <mergeCell ref="L18:M18"/>
    <mergeCell ref="H20:I20"/>
    <mergeCell ref="J20:K20"/>
    <mergeCell ref="L20:M20"/>
  </mergeCells>
  <printOptions horizontalCentered="1"/>
  <pageMargins left="0.59055118110236227" right="0.19685039370078741" top="0.59055118110236227" bottom="0.74803149606299213" header="0.51181102362204722" footer="0.51181102362204722"/>
  <pageSetup paperSize="9" scale="57" firstPageNumber="0" fitToHeight="0" orientation="landscape" r:id="rId1"/>
  <rowBreaks count="1" manualBreakCount="1">
    <brk id="28" max="15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3"/>
  <sheetViews>
    <sheetView topLeftCell="A8" zoomScale="80" zoomScaleNormal="80" workbookViewId="0">
      <selection activeCell="BE23" sqref="BE23"/>
    </sheetView>
  </sheetViews>
  <sheetFormatPr defaultColWidth="2.28515625" defaultRowHeight="12.75" x14ac:dyDescent="0.2"/>
  <cols>
    <col min="1" max="1" width="6.7109375" style="158" customWidth="1"/>
    <col min="2" max="2" width="25.7109375" style="158" customWidth="1"/>
    <col min="3" max="6" width="3.7109375" style="160" customWidth="1"/>
    <col min="7" max="7" width="3.7109375" style="300" customWidth="1"/>
    <col min="8" max="33" width="3.7109375" style="160" customWidth="1"/>
    <col min="34" max="34" width="3.85546875" style="160" customWidth="1"/>
    <col min="35" max="43" width="3.7109375" style="160" customWidth="1"/>
    <col min="44" max="46" width="3.7109375" style="158" customWidth="1"/>
    <col min="47" max="50" width="3.7109375" style="160" customWidth="1"/>
    <col min="51" max="51" width="5.7109375" style="300" customWidth="1"/>
    <col min="52" max="52" width="5.7109375" style="158" customWidth="1"/>
    <col min="53" max="53" width="9" style="159" customWidth="1"/>
    <col min="54" max="249" width="9" style="158" customWidth="1"/>
    <col min="250" max="250" width="5.42578125" style="158" customWidth="1"/>
    <col min="251" max="251" width="25.7109375" style="158" customWidth="1"/>
    <col min="252" max="252" width="3.140625" style="158" customWidth="1"/>
    <col min="253" max="253" width="1.5703125" style="158" customWidth="1"/>
    <col min="254" max="254" width="2.28515625" style="158" hidden="1" bestFit="1" customWidth="1"/>
    <col min="255" max="255" width="3.140625" style="158" customWidth="1"/>
    <col min="256" max="256" width="2.28515625" style="158" customWidth="1"/>
    <col min="257" max="257" width="0.7109375" style="158" customWidth="1"/>
    <col min="258" max="258" width="3.5703125" style="158" customWidth="1"/>
    <col min="259" max="259" width="1.140625" style="158" customWidth="1"/>
    <col min="260" max="260" width="3.140625" style="158" customWidth="1"/>
    <col min="261" max="261" width="2.7109375" style="158" customWidth="1"/>
    <col min="262" max="263" width="2.28515625" style="158" customWidth="1"/>
    <col min="264" max="264" width="2.7109375" style="158" customWidth="1"/>
    <col min="265" max="16384" width="2.28515625" style="158"/>
  </cols>
  <sheetData>
    <row r="1" spans="1:56" x14ac:dyDescent="0.2">
      <c r="A1" s="492" t="s">
        <v>26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  <c r="AG1" s="492"/>
      <c r="AH1" s="492"/>
      <c r="AI1" s="492"/>
      <c r="AJ1" s="492"/>
      <c r="AK1" s="492"/>
      <c r="AL1" s="492"/>
      <c r="AM1" s="492"/>
      <c r="AN1" s="492"/>
      <c r="AO1" s="492"/>
      <c r="AP1" s="492"/>
      <c r="AQ1" s="492"/>
      <c r="AR1" s="492"/>
      <c r="AS1" s="492"/>
      <c r="AT1" s="492"/>
      <c r="AU1" s="492"/>
      <c r="AV1" s="492"/>
      <c r="AW1" s="492"/>
      <c r="AX1" s="492"/>
      <c r="AY1" s="492"/>
      <c r="AZ1" s="492"/>
      <c r="BA1" s="492"/>
    </row>
    <row r="2" spans="1:56" x14ac:dyDescent="0.2">
      <c r="A2" s="492" t="s">
        <v>92</v>
      </c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</row>
    <row r="3" spans="1:56" ht="12.75" customHeight="1" x14ac:dyDescent="0.2">
      <c r="A3" s="492" t="s">
        <v>188</v>
      </c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  <c r="O3" s="492"/>
      <c r="P3" s="492"/>
      <c r="Q3" s="492"/>
      <c r="R3" s="492"/>
      <c r="S3" s="492"/>
      <c r="T3" s="492"/>
      <c r="U3" s="492"/>
      <c r="V3" s="492"/>
      <c r="W3" s="492"/>
      <c r="X3" s="492"/>
      <c r="Y3" s="492"/>
      <c r="Z3" s="492"/>
      <c r="AA3" s="492"/>
      <c r="AB3" s="492"/>
      <c r="AC3" s="492"/>
      <c r="AD3" s="492"/>
      <c r="AE3" s="492"/>
      <c r="AF3" s="492"/>
      <c r="AG3" s="492"/>
      <c r="AH3" s="492"/>
      <c r="AI3" s="492"/>
      <c r="AJ3" s="492"/>
      <c r="AK3" s="492"/>
      <c r="AL3" s="492"/>
      <c r="AM3" s="492"/>
      <c r="AN3" s="492"/>
      <c r="AO3" s="492"/>
      <c r="AP3" s="492"/>
      <c r="AQ3" s="492"/>
      <c r="AR3" s="492"/>
      <c r="AS3" s="492"/>
      <c r="AT3" s="492"/>
      <c r="AU3" s="492"/>
      <c r="AV3" s="492"/>
      <c r="AW3" s="492"/>
      <c r="AX3" s="492"/>
      <c r="AY3" s="492"/>
      <c r="AZ3" s="492"/>
      <c r="BA3" s="492"/>
    </row>
    <row r="4" spans="1:56" x14ac:dyDescent="0.2">
      <c r="A4" s="492" t="s">
        <v>189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2"/>
      <c r="AI4" s="492"/>
      <c r="AJ4" s="492"/>
      <c r="AK4" s="492"/>
      <c r="AL4" s="492"/>
      <c r="AM4" s="492"/>
      <c r="AN4" s="492"/>
      <c r="AO4" s="492"/>
      <c r="AP4" s="492"/>
      <c r="AQ4" s="492"/>
      <c r="AR4" s="492"/>
      <c r="AS4" s="492"/>
      <c r="AT4" s="492"/>
      <c r="AU4" s="492"/>
      <c r="AV4" s="492"/>
      <c r="AW4" s="492"/>
      <c r="AX4" s="492"/>
      <c r="AY4" s="492"/>
      <c r="AZ4" s="492"/>
      <c r="BA4" s="492"/>
    </row>
    <row r="5" spans="1:56" x14ac:dyDescent="0.2">
      <c r="A5" s="493"/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  <c r="M5" s="493"/>
      <c r="N5" s="493"/>
      <c r="O5" s="493"/>
      <c r="P5" s="493"/>
      <c r="Q5" s="493"/>
      <c r="R5" s="493"/>
      <c r="S5" s="493"/>
      <c r="T5" s="493"/>
      <c r="U5" s="159"/>
      <c r="V5" s="159"/>
    </row>
    <row r="6" spans="1:56" ht="18" customHeight="1" x14ac:dyDescent="0.2">
      <c r="A6" s="161"/>
      <c r="B6" s="161"/>
      <c r="C6" s="158"/>
      <c r="D6" s="158"/>
      <c r="E6" s="158"/>
      <c r="F6" s="158"/>
      <c r="H6" s="158"/>
      <c r="I6" s="491" t="s">
        <v>83</v>
      </c>
      <c r="J6" s="491"/>
      <c r="K6" s="491"/>
      <c r="L6" s="491"/>
      <c r="M6" s="491"/>
      <c r="N6" s="491"/>
      <c r="O6" s="491"/>
      <c r="P6" s="491"/>
      <c r="Q6" s="491"/>
      <c r="R6" s="491"/>
      <c r="S6" s="491"/>
      <c r="T6" s="491"/>
      <c r="U6" s="491"/>
      <c r="V6" s="491"/>
      <c r="W6" s="491"/>
      <c r="X6" s="491"/>
      <c r="Y6" s="491"/>
      <c r="Z6" s="491"/>
      <c r="AA6" s="491"/>
      <c r="AB6" s="491"/>
      <c r="AC6" s="491"/>
      <c r="AD6" s="491"/>
      <c r="AE6" s="491"/>
      <c r="AF6" s="491"/>
      <c r="AG6" s="491"/>
      <c r="AH6" s="491"/>
      <c r="AI6" s="491"/>
      <c r="AJ6" s="491"/>
      <c r="AK6" s="491"/>
      <c r="AL6" s="491"/>
      <c r="AM6" s="491"/>
      <c r="AN6" s="491"/>
      <c r="AO6" s="491"/>
      <c r="AP6" s="491"/>
      <c r="AQ6" s="491"/>
      <c r="AR6" s="491"/>
      <c r="AS6" s="491"/>
      <c r="AT6" s="491"/>
      <c r="AU6" s="491"/>
      <c r="AV6" s="158"/>
      <c r="AW6" s="158"/>
      <c r="AX6" s="158"/>
      <c r="BA6" s="158"/>
    </row>
    <row r="7" spans="1:56" ht="15.75" x14ac:dyDescent="0.2">
      <c r="A7" s="374" t="s">
        <v>185</v>
      </c>
      <c r="B7" s="374"/>
      <c r="C7" s="374"/>
      <c r="D7" s="162"/>
      <c r="E7" s="158"/>
      <c r="F7" s="158"/>
      <c r="H7" s="158"/>
      <c r="I7" s="491" t="s">
        <v>187</v>
      </c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1"/>
      <c r="AA7" s="491"/>
      <c r="AB7" s="491"/>
      <c r="AC7" s="491"/>
      <c r="AD7" s="491"/>
      <c r="AE7" s="491"/>
      <c r="AF7" s="491"/>
      <c r="AG7" s="491"/>
      <c r="AH7" s="491"/>
      <c r="AI7" s="491"/>
      <c r="AJ7" s="491"/>
      <c r="AK7" s="491"/>
      <c r="AL7" s="491"/>
      <c r="AM7" s="491"/>
      <c r="AN7" s="491"/>
      <c r="AO7" s="491"/>
      <c r="AP7" s="491"/>
      <c r="AQ7" s="491"/>
      <c r="AR7" s="491"/>
      <c r="AS7" s="491"/>
      <c r="AT7" s="491"/>
      <c r="AU7" s="491"/>
      <c r="AV7" s="158"/>
      <c r="AW7" s="158"/>
      <c r="AX7" s="158"/>
      <c r="BA7" s="158"/>
    </row>
    <row r="8" spans="1:56" x14ac:dyDescent="0.2">
      <c r="A8" s="374" t="s">
        <v>186</v>
      </c>
      <c r="B8" s="374"/>
      <c r="C8" s="374"/>
      <c r="D8" s="163"/>
      <c r="E8" s="163"/>
      <c r="F8" s="163"/>
      <c r="G8" s="307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 t="s">
        <v>195</v>
      </c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58"/>
      <c r="AW8" s="158"/>
      <c r="AX8" s="158"/>
      <c r="BA8" s="158"/>
    </row>
    <row r="9" spans="1:56" ht="13.9" customHeight="1" thickBot="1" x14ac:dyDescent="0.25">
      <c r="A9" s="163"/>
      <c r="B9" s="163"/>
      <c r="C9" s="163"/>
      <c r="D9" s="163"/>
      <c r="E9" s="163"/>
      <c r="F9" s="163"/>
      <c r="G9" s="307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59"/>
      <c r="AW9" s="159"/>
    </row>
    <row r="10" spans="1:56" ht="40.9" customHeight="1" thickBot="1" x14ac:dyDescent="0.25">
      <c r="A10" s="497" t="s">
        <v>6</v>
      </c>
      <c r="B10" s="499" t="s">
        <v>24</v>
      </c>
      <c r="C10" s="501" t="s">
        <v>210</v>
      </c>
      <c r="D10" s="502"/>
      <c r="E10" s="502"/>
      <c r="F10" s="503"/>
      <c r="G10" s="504" t="s">
        <v>211</v>
      </c>
      <c r="H10" s="505"/>
      <c r="I10" s="505"/>
      <c r="J10" s="505"/>
      <c r="K10" s="505"/>
      <c r="L10" s="505"/>
      <c r="M10" s="505"/>
      <c r="N10" s="505"/>
      <c r="O10" s="506"/>
      <c r="P10" s="507" t="s">
        <v>209</v>
      </c>
      <c r="Q10" s="508"/>
      <c r="R10" s="508"/>
      <c r="S10" s="508"/>
      <c r="T10" s="508"/>
      <c r="U10" s="508"/>
      <c r="V10" s="508"/>
      <c r="W10" s="508"/>
      <c r="X10" s="508"/>
      <c r="Y10" s="508"/>
      <c r="Z10" s="508"/>
      <c r="AA10" s="508"/>
      <c r="AB10" s="508"/>
      <c r="AC10" s="508"/>
      <c r="AD10" s="508"/>
      <c r="AE10" s="508"/>
      <c r="AF10" s="508"/>
      <c r="AG10" s="509"/>
      <c r="AH10" s="510" t="s">
        <v>212</v>
      </c>
      <c r="AI10" s="508"/>
      <c r="AJ10" s="508"/>
      <c r="AK10" s="508"/>
      <c r="AL10" s="508"/>
      <c r="AM10" s="508"/>
      <c r="AN10" s="508"/>
      <c r="AO10" s="508"/>
      <c r="AP10" s="508"/>
      <c r="AQ10" s="508"/>
      <c r="AR10" s="508"/>
      <c r="AS10" s="508"/>
      <c r="AT10" s="508"/>
      <c r="AU10" s="508"/>
      <c r="AV10" s="508"/>
      <c r="AW10" s="508"/>
      <c r="AX10" s="509"/>
      <c r="AY10" s="525" t="s">
        <v>100</v>
      </c>
      <c r="AZ10" s="527" t="s">
        <v>213</v>
      </c>
      <c r="BA10" s="529" t="s">
        <v>23</v>
      </c>
      <c r="BB10" s="157"/>
      <c r="BC10" s="157"/>
      <c r="BD10" s="157"/>
    </row>
    <row r="11" spans="1:56" ht="27.6" customHeight="1" thickBot="1" x14ac:dyDescent="0.25">
      <c r="A11" s="498"/>
      <c r="B11" s="500"/>
      <c r="C11" s="164">
        <v>58</v>
      </c>
      <c r="D11" s="165">
        <v>63</v>
      </c>
      <c r="E11" s="166">
        <v>68</v>
      </c>
      <c r="F11" s="167" t="s">
        <v>196</v>
      </c>
      <c r="G11" s="514">
        <v>58</v>
      </c>
      <c r="H11" s="521"/>
      <c r="I11" s="515"/>
      <c r="J11" s="520">
        <v>63</v>
      </c>
      <c r="K11" s="515"/>
      <c r="L11" s="520">
        <v>68</v>
      </c>
      <c r="M11" s="515"/>
      <c r="N11" s="531" t="s">
        <v>196</v>
      </c>
      <c r="O11" s="523"/>
      <c r="P11" s="516">
        <v>63</v>
      </c>
      <c r="Q11" s="496"/>
      <c r="R11" s="495"/>
      <c r="S11" s="494">
        <v>68</v>
      </c>
      <c r="T11" s="495"/>
      <c r="U11" s="494">
        <v>73</v>
      </c>
      <c r="V11" s="496"/>
      <c r="W11" s="496"/>
      <c r="X11" s="494">
        <v>78</v>
      </c>
      <c r="Y11" s="496"/>
      <c r="Z11" s="495"/>
      <c r="AA11" s="511">
        <v>85</v>
      </c>
      <c r="AB11" s="512"/>
      <c r="AC11" s="513"/>
      <c r="AD11" s="516">
        <v>95</v>
      </c>
      <c r="AE11" s="517"/>
      <c r="AF11" s="516" t="s">
        <v>197</v>
      </c>
      <c r="AG11" s="518"/>
      <c r="AH11" s="514">
        <v>63</v>
      </c>
      <c r="AI11" s="515"/>
      <c r="AJ11" s="520">
        <v>68</v>
      </c>
      <c r="AK11" s="521"/>
      <c r="AL11" s="515"/>
      <c r="AM11" s="520">
        <v>73</v>
      </c>
      <c r="AN11" s="521"/>
      <c r="AO11" s="515"/>
      <c r="AP11" s="520">
        <v>78</v>
      </c>
      <c r="AQ11" s="521"/>
      <c r="AR11" s="515"/>
      <c r="AS11" s="522">
        <v>85</v>
      </c>
      <c r="AT11" s="523"/>
      <c r="AU11" s="524">
        <v>95</v>
      </c>
      <c r="AV11" s="524"/>
      <c r="AW11" s="514" t="s">
        <v>197</v>
      </c>
      <c r="AX11" s="515"/>
      <c r="AY11" s="526"/>
      <c r="AZ11" s="528"/>
      <c r="BA11" s="530"/>
      <c r="BB11" s="157"/>
      <c r="BC11" s="157"/>
      <c r="BD11" s="157"/>
    </row>
    <row r="12" spans="1:56" x14ac:dyDescent="0.2">
      <c r="A12" s="168">
        <v>1</v>
      </c>
      <c r="B12" s="169" t="s">
        <v>198</v>
      </c>
      <c r="C12" s="170"/>
      <c r="D12" s="171"/>
      <c r="E12" s="172">
        <v>18</v>
      </c>
      <c r="F12" s="173"/>
      <c r="G12" s="174"/>
      <c r="H12" s="174"/>
      <c r="I12" s="175"/>
      <c r="J12" s="176"/>
      <c r="K12" s="175"/>
      <c r="L12" s="176">
        <v>20</v>
      </c>
      <c r="M12" s="175"/>
      <c r="N12" s="171"/>
      <c r="O12" s="171"/>
      <c r="P12" s="177"/>
      <c r="Q12" s="174">
        <v>14</v>
      </c>
      <c r="R12" s="178"/>
      <c r="S12" s="177">
        <v>16</v>
      </c>
      <c r="T12" s="178">
        <v>14</v>
      </c>
      <c r="U12" s="177">
        <v>13</v>
      </c>
      <c r="V12" s="174"/>
      <c r="W12" s="174"/>
      <c r="X12" s="177">
        <v>18</v>
      </c>
      <c r="Y12" s="174"/>
      <c r="Z12" s="178"/>
      <c r="AA12" s="179"/>
      <c r="AB12" s="171"/>
      <c r="AC12" s="171"/>
      <c r="AD12" s="296"/>
      <c r="AE12" s="178"/>
      <c r="AF12" s="296"/>
      <c r="AG12" s="178"/>
      <c r="AH12" s="188">
        <v>16</v>
      </c>
      <c r="AI12" s="189"/>
      <c r="AJ12" s="176">
        <v>20</v>
      </c>
      <c r="AK12" s="174">
        <v>14</v>
      </c>
      <c r="AL12" s="175"/>
      <c r="AM12" s="176">
        <v>14</v>
      </c>
      <c r="AN12" s="174"/>
      <c r="AO12" s="175"/>
      <c r="AP12" s="176">
        <v>15</v>
      </c>
      <c r="AQ12" s="174"/>
      <c r="AR12" s="175"/>
      <c r="AS12" s="360"/>
      <c r="AT12" s="361"/>
      <c r="AU12" s="369"/>
      <c r="AV12" s="369"/>
      <c r="AW12" s="360"/>
      <c r="AX12" s="361"/>
      <c r="AY12" s="180">
        <v>18</v>
      </c>
      <c r="AZ12" s="181">
        <v>18</v>
      </c>
      <c r="BA12" s="182">
        <f t="shared" ref="BA12:BA44" si="0">SUM(C12:AZ12)</f>
        <v>228</v>
      </c>
    </row>
    <row r="13" spans="1:56" x14ac:dyDescent="0.2">
      <c r="A13" s="183">
        <f>A12+1</f>
        <v>2</v>
      </c>
      <c r="B13" s="366" t="s">
        <v>136</v>
      </c>
      <c r="C13" s="184"/>
      <c r="D13" s="185"/>
      <c r="E13" s="186">
        <v>16</v>
      </c>
      <c r="F13" s="187">
        <v>14</v>
      </c>
      <c r="G13" s="188"/>
      <c r="H13" s="188"/>
      <c r="I13" s="189"/>
      <c r="J13" s="190"/>
      <c r="K13" s="189"/>
      <c r="L13" s="190">
        <v>15</v>
      </c>
      <c r="M13" s="189"/>
      <c r="N13" s="186">
        <v>13</v>
      </c>
      <c r="O13" s="185"/>
      <c r="P13" s="191"/>
      <c r="Q13" s="188"/>
      <c r="R13" s="192"/>
      <c r="S13" s="191"/>
      <c r="T13" s="192"/>
      <c r="U13" s="191"/>
      <c r="V13" s="188"/>
      <c r="W13" s="188"/>
      <c r="X13" s="191">
        <v>11</v>
      </c>
      <c r="Y13" s="188"/>
      <c r="Z13" s="192"/>
      <c r="AA13" s="193">
        <v>16</v>
      </c>
      <c r="AB13" s="185">
        <v>15</v>
      </c>
      <c r="AC13" s="185"/>
      <c r="AD13" s="297"/>
      <c r="AE13" s="298">
        <v>16</v>
      </c>
      <c r="AF13" s="296">
        <v>10</v>
      </c>
      <c r="AG13" s="178"/>
      <c r="AH13" s="188"/>
      <c r="AI13" s="189"/>
      <c r="AJ13" s="190">
        <v>15</v>
      </c>
      <c r="AK13" s="310"/>
      <c r="AL13" s="189"/>
      <c r="AM13" s="190">
        <v>12</v>
      </c>
      <c r="AN13" s="188"/>
      <c r="AO13" s="189"/>
      <c r="AP13" s="190">
        <v>13</v>
      </c>
      <c r="AQ13" s="188"/>
      <c r="AR13" s="189"/>
      <c r="AS13" s="362"/>
      <c r="AT13" s="363"/>
      <c r="AU13" s="365"/>
      <c r="AV13" s="365"/>
      <c r="AW13" s="362">
        <v>14</v>
      </c>
      <c r="AX13" s="363">
        <v>13</v>
      </c>
      <c r="AY13" s="194">
        <v>15</v>
      </c>
      <c r="AZ13" s="181">
        <v>14</v>
      </c>
      <c r="BA13" s="182">
        <f t="shared" si="0"/>
        <v>222</v>
      </c>
    </row>
    <row r="14" spans="1:56" x14ac:dyDescent="0.2">
      <c r="A14" s="183">
        <f t="shared" ref="A14:A44" si="1">A13+1</f>
        <v>3</v>
      </c>
      <c r="B14" s="195" t="s">
        <v>122</v>
      </c>
      <c r="C14" s="184">
        <v>13</v>
      </c>
      <c r="D14" s="185"/>
      <c r="E14" s="186"/>
      <c r="F14" s="187"/>
      <c r="G14" s="188">
        <v>6</v>
      </c>
      <c r="H14" s="188"/>
      <c r="I14" s="189"/>
      <c r="J14" s="190"/>
      <c r="K14" s="189"/>
      <c r="L14" s="190">
        <v>16</v>
      </c>
      <c r="M14" s="189"/>
      <c r="N14" s="186"/>
      <c r="O14" s="185"/>
      <c r="P14" s="191"/>
      <c r="Q14" s="188"/>
      <c r="R14" s="192"/>
      <c r="S14" s="191"/>
      <c r="T14" s="192"/>
      <c r="U14" s="191">
        <v>15</v>
      </c>
      <c r="V14" s="188"/>
      <c r="W14" s="188"/>
      <c r="X14" s="191">
        <v>8</v>
      </c>
      <c r="Y14" s="188"/>
      <c r="Z14" s="192"/>
      <c r="AA14" s="193">
        <v>12</v>
      </c>
      <c r="AB14" s="185"/>
      <c r="AC14" s="185"/>
      <c r="AD14" s="297"/>
      <c r="AE14" s="298"/>
      <c r="AF14" s="296">
        <v>18</v>
      </c>
      <c r="AG14" s="178">
        <v>13</v>
      </c>
      <c r="AH14" s="188"/>
      <c r="AI14" s="189"/>
      <c r="AJ14" s="190"/>
      <c r="AK14" s="310"/>
      <c r="AL14" s="189"/>
      <c r="AM14" s="190"/>
      <c r="AN14" s="188"/>
      <c r="AO14" s="189"/>
      <c r="AP14" s="190"/>
      <c r="AQ14" s="188"/>
      <c r="AR14" s="189"/>
      <c r="AS14" s="362">
        <v>18</v>
      </c>
      <c r="AT14" s="363">
        <v>15</v>
      </c>
      <c r="AU14" s="365">
        <v>16</v>
      </c>
      <c r="AV14" s="365"/>
      <c r="AW14" s="362">
        <v>16</v>
      </c>
      <c r="AX14" s="363">
        <v>12</v>
      </c>
      <c r="AY14" s="194">
        <v>16</v>
      </c>
      <c r="AZ14" s="181">
        <v>15</v>
      </c>
      <c r="BA14" s="182">
        <f t="shared" si="0"/>
        <v>209</v>
      </c>
    </row>
    <row r="15" spans="1:56" ht="13.9" customHeight="1" x14ac:dyDescent="0.2">
      <c r="A15" s="183">
        <f t="shared" si="1"/>
        <v>4</v>
      </c>
      <c r="B15" s="196" t="s">
        <v>123</v>
      </c>
      <c r="C15" s="184"/>
      <c r="D15" s="185"/>
      <c r="E15" s="186"/>
      <c r="F15" s="187"/>
      <c r="G15" s="188">
        <v>20</v>
      </c>
      <c r="H15" s="188">
        <v>11</v>
      </c>
      <c r="I15" s="189"/>
      <c r="J15" s="190"/>
      <c r="K15" s="189"/>
      <c r="L15" s="190"/>
      <c r="M15" s="189"/>
      <c r="N15" s="186"/>
      <c r="O15" s="185"/>
      <c r="P15" s="191"/>
      <c r="Q15" s="188">
        <v>16</v>
      </c>
      <c r="R15" s="192"/>
      <c r="S15" s="191">
        <v>15</v>
      </c>
      <c r="T15" s="192"/>
      <c r="U15" s="191"/>
      <c r="V15" s="188"/>
      <c r="W15" s="188"/>
      <c r="X15" s="191">
        <v>20</v>
      </c>
      <c r="Y15" s="188"/>
      <c r="Z15" s="192"/>
      <c r="AA15" s="193">
        <v>14</v>
      </c>
      <c r="AB15" s="185"/>
      <c r="AC15" s="185"/>
      <c r="AD15" s="297"/>
      <c r="AE15" s="298"/>
      <c r="AF15" s="296"/>
      <c r="AG15" s="178"/>
      <c r="AH15" s="188">
        <v>15</v>
      </c>
      <c r="AI15" s="189"/>
      <c r="AJ15" s="190">
        <v>8</v>
      </c>
      <c r="AK15" s="310"/>
      <c r="AL15" s="189"/>
      <c r="AM15" s="190"/>
      <c r="AN15" s="188"/>
      <c r="AO15" s="189"/>
      <c r="AP15" s="190">
        <v>20</v>
      </c>
      <c r="AQ15" s="188"/>
      <c r="AR15" s="189"/>
      <c r="AS15" s="362"/>
      <c r="AT15" s="363"/>
      <c r="AU15" s="365">
        <v>20</v>
      </c>
      <c r="AV15" s="365">
        <v>14</v>
      </c>
      <c r="AW15" s="190"/>
      <c r="AX15" s="189"/>
      <c r="AY15" s="194"/>
      <c r="AZ15" s="181">
        <v>20</v>
      </c>
      <c r="BA15" s="182">
        <f t="shared" si="0"/>
        <v>193</v>
      </c>
    </row>
    <row r="16" spans="1:56" x14ac:dyDescent="0.2">
      <c r="A16" s="183">
        <f t="shared" si="1"/>
        <v>5</v>
      </c>
      <c r="B16" s="195" t="s">
        <v>175</v>
      </c>
      <c r="C16" s="184">
        <v>15</v>
      </c>
      <c r="D16" s="185"/>
      <c r="E16" s="186"/>
      <c r="F16" s="187"/>
      <c r="G16" s="188">
        <v>8</v>
      </c>
      <c r="H16" s="188">
        <v>5</v>
      </c>
      <c r="I16" s="189"/>
      <c r="J16" s="190"/>
      <c r="K16" s="189"/>
      <c r="L16" s="190"/>
      <c r="M16" s="189"/>
      <c r="N16" s="186"/>
      <c r="O16" s="185"/>
      <c r="P16" s="191"/>
      <c r="Q16" s="188">
        <v>11</v>
      </c>
      <c r="R16" s="192"/>
      <c r="S16" s="191">
        <v>10</v>
      </c>
      <c r="T16" s="192"/>
      <c r="U16" s="191"/>
      <c r="V16" s="188"/>
      <c r="W16" s="188"/>
      <c r="X16" s="191">
        <v>15</v>
      </c>
      <c r="Y16" s="188"/>
      <c r="Z16" s="192"/>
      <c r="AA16" s="193">
        <v>11</v>
      </c>
      <c r="AB16" s="185">
        <v>10</v>
      </c>
      <c r="AC16" s="185"/>
      <c r="AD16" s="297"/>
      <c r="AE16" s="298"/>
      <c r="AF16" s="296"/>
      <c r="AG16" s="178"/>
      <c r="AH16" s="188">
        <v>18</v>
      </c>
      <c r="AI16" s="189"/>
      <c r="AJ16" s="190"/>
      <c r="AK16" s="310"/>
      <c r="AL16" s="189"/>
      <c r="AM16" s="190"/>
      <c r="AN16" s="188"/>
      <c r="AO16" s="189"/>
      <c r="AP16" s="190">
        <v>18</v>
      </c>
      <c r="AQ16" s="188">
        <v>14</v>
      </c>
      <c r="AR16" s="189"/>
      <c r="AS16" s="362">
        <v>12</v>
      </c>
      <c r="AT16" s="363"/>
      <c r="AU16" s="365">
        <v>11</v>
      </c>
      <c r="AV16" s="365"/>
      <c r="AW16" s="362"/>
      <c r="AX16" s="363"/>
      <c r="AY16" s="194">
        <v>20</v>
      </c>
      <c r="AZ16" s="181">
        <v>13</v>
      </c>
      <c r="BA16" s="182">
        <f t="shared" si="0"/>
        <v>191</v>
      </c>
    </row>
    <row r="17" spans="1:53" x14ac:dyDescent="0.2">
      <c r="A17" s="183">
        <f t="shared" si="1"/>
        <v>6</v>
      </c>
      <c r="B17" s="196" t="s">
        <v>133</v>
      </c>
      <c r="C17" s="184"/>
      <c r="D17" s="185"/>
      <c r="E17" s="186"/>
      <c r="F17" s="187"/>
      <c r="G17" s="188">
        <v>18</v>
      </c>
      <c r="H17" s="188"/>
      <c r="I17" s="189"/>
      <c r="J17" s="190"/>
      <c r="K17" s="189"/>
      <c r="L17" s="190"/>
      <c r="M17" s="189"/>
      <c r="N17" s="186">
        <v>15</v>
      </c>
      <c r="O17" s="185"/>
      <c r="P17" s="191">
        <v>12</v>
      </c>
      <c r="Q17" s="188">
        <v>15</v>
      </c>
      <c r="R17" s="192"/>
      <c r="S17" s="191"/>
      <c r="T17" s="192"/>
      <c r="U17" s="191"/>
      <c r="V17" s="188"/>
      <c r="W17" s="188"/>
      <c r="X17" s="191">
        <v>16</v>
      </c>
      <c r="Y17" s="188"/>
      <c r="Z17" s="192"/>
      <c r="AA17" s="193"/>
      <c r="AB17" s="185"/>
      <c r="AC17" s="185"/>
      <c r="AD17" s="297"/>
      <c r="AE17" s="298">
        <v>15</v>
      </c>
      <c r="AF17" s="296">
        <v>15</v>
      </c>
      <c r="AG17" s="178"/>
      <c r="AH17" s="188">
        <v>11</v>
      </c>
      <c r="AI17" s="189"/>
      <c r="AJ17" s="190"/>
      <c r="AK17" s="310"/>
      <c r="AL17" s="189"/>
      <c r="AM17" s="190">
        <v>18</v>
      </c>
      <c r="AN17" s="188"/>
      <c r="AO17" s="189"/>
      <c r="AP17" s="190">
        <v>9</v>
      </c>
      <c r="AQ17" s="188"/>
      <c r="AR17" s="189"/>
      <c r="AS17" s="362">
        <v>13</v>
      </c>
      <c r="AT17" s="363"/>
      <c r="AU17" s="185"/>
      <c r="AV17" s="185"/>
      <c r="AW17" s="362">
        <v>11</v>
      </c>
      <c r="AX17" s="363"/>
      <c r="AY17" s="194"/>
      <c r="AZ17" s="181">
        <v>16</v>
      </c>
      <c r="BA17" s="182">
        <f t="shared" si="0"/>
        <v>184</v>
      </c>
    </row>
    <row r="18" spans="1:53" x14ac:dyDescent="0.2">
      <c r="A18" s="183">
        <f t="shared" si="1"/>
        <v>7</v>
      </c>
      <c r="B18" s="195" t="s">
        <v>105</v>
      </c>
      <c r="C18" s="184">
        <v>18</v>
      </c>
      <c r="D18" s="185"/>
      <c r="E18" s="186"/>
      <c r="F18" s="187"/>
      <c r="G18" s="188">
        <v>12</v>
      </c>
      <c r="H18" s="188"/>
      <c r="I18" s="189"/>
      <c r="J18" s="190"/>
      <c r="K18" s="189"/>
      <c r="L18" s="190"/>
      <c r="M18" s="189"/>
      <c r="N18" s="186"/>
      <c r="O18" s="185"/>
      <c r="P18" s="191"/>
      <c r="Q18" s="188"/>
      <c r="R18" s="192"/>
      <c r="S18" s="191">
        <v>18</v>
      </c>
      <c r="T18" s="192"/>
      <c r="U18" s="191">
        <v>12</v>
      </c>
      <c r="V18" s="188"/>
      <c r="W18" s="188"/>
      <c r="X18" s="191"/>
      <c r="Y18" s="188"/>
      <c r="Z18" s="192"/>
      <c r="AA18" s="193"/>
      <c r="AB18" s="185"/>
      <c r="AC18" s="185"/>
      <c r="AD18" s="297"/>
      <c r="AE18" s="298">
        <v>18</v>
      </c>
      <c r="AF18" s="296"/>
      <c r="AG18" s="178"/>
      <c r="AH18" s="188"/>
      <c r="AI18" s="189"/>
      <c r="AJ18" s="190"/>
      <c r="AK18" s="310"/>
      <c r="AL18" s="189"/>
      <c r="AM18" s="190">
        <v>11</v>
      </c>
      <c r="AN18" s="188"/>
      <c r="AO18" s="189"/>
      <c r="AP18" s="190"/>
      <c r="AQ18" s="188"/>
      <c r="AR18" s="189"/>
      <c r="AS18" s="362"/>
      <c r="AT18" s="363"/>
      <c r="AU18" s="365">
        <v>15</v>
      </c>
      <c r="AV18" s="365"/>
      <c r="AW18" s="190"/>
      <c r="AX18" s="189"/>
      <c r="AY18" s="194">
        <v>20</v>
      </c>
      <c r="AZ18" s="181"/>
      <c r="BA18" s="182">
        <f t="shared" si="0"/>
        <v>124</v>
      </c>
    </row>
    <row r="19" spans="1:53" x14ac:dyDescent="0.2">
      <c r="A19" s="183">
        <f t="shared" si="1"/>
        <v>8</v>
      </c>
      <c r="B19" s="196" t="s">
        <v>131</v>
      </c>
      <c r="C19" s="184"/>
      <c r="D19" s="185"/>
      <c r="E19" s="186"/>
      <c r="F19" s="187">
        <v>20</v>
      </c>
      <c r="G19" s="188"/>
      <c r="H19" s="188"/>
      <c r="I19" s="189"/>
      <c r="J19" s="190">
        <v>18</v>
      </c>
      <c r="K19" s="189"/>
      <c r="L19" s="190"/>
      <c r="M19" s="189"/>
      <c r="N19" s="186">
        <v>18</v>
      </c>
      <c r="O19" s="185"/>
      <c r="P19" s="191"/>
      <c r="Q19" s="188">
        <v>13</v>
      </c>
      <c r="R19" s="192"/>
      <c r="S19" s="191">
        <v>13</v>
      </c>
      <c r="T19" s="192"/>
      <c r="U19" s="191"/>
      <c r="V19" s="188"/>
      <c r="W19" s="188"/>
      <c r="X19" s="191">
        <v>9</v>
      </c>
      <c r="Y19" s="188"/>
      <c r="Z19" s="192"/>
      <c r="AA19" s="193"/>
      <c r="AB19" s="185"/>
      <c r="AC19" s="185"/>
      <c r="AD19" s="297"/>
      <c r="AE19" s="298"/>
      <c r="AF19" s="296"/>
      <c r="AG19" s="178"/>
      <c r="AH19" s="188">
        <v>14</v>
      </c>
      <c r="AI19" s="189"/>
      <c r="AJ19" s="190"/>
      <c r="AK19" s="310"/>
      <c r="AL19" s="189"/>
      <c r="AM19" s="190"/>
      <c r="AN19" s="188"/>
      <c r="AO19" s="189"/>
      <c r="AP19" s="190"/>
      <c r="AQ19" s="188"/>
      <c r="AR19" s="189"/>
      <c r="AS19" s="362"/>
      <c r="AT19" s="363"/>
      <c r="AU19" s="365"/>
      <c r="AV19" s="365"/>
      <c r="AW19" s="362"/>
      <c r="AX19" s="363"/>
      <c r="AY19" s="194"/>
      <c r="AZ19" s="181"/>
      <c r="BA19" s="182">
        <f t="shared" si="0"/>
        <v>105</v>
      </c>
    </row>
    <row r="20" spans="1:53" x14ac:dyDescent="0.2">
      <c r="A20" s="183">
        <f t="shared" si="1"/>
        <v>9</v>
      </c>
      <c r="B20" s="195" t="s">
        <v>138</v>
      </c>
      <c r="C20" s="184"/>
      <c r="D20" s="185"/>
      <c r="E20" s="186"/>
      <c r="F20" s="187"/>
      <c r="G20" s="188">
        <v>13</v>
      </c>
      <c r="H20" s="188"/>
      <c r="I20" s="189"/>
      <c r="J20" s="190"/>
      <c r="K20" s="189"/>
      <c r="L20" s="190"/>
      <c r="M20" s="189"/>
      <c r="N20" s="186">
        <v>16</v>
      </c>
      <c r="O20" s="185"/>
      <c r="P20" s="191"/>
      <c r="Q20" s="188">
        <v>18</v>
      </c>
      <c r="R20" s="192"/>
      <c r="S20" s="191"/>
      <c r="T20" s="192"/>
      <c r="U20" s="191">
        <v>14</v>
      </c>
      <c r="V20" s="188"/>
      <c r="W20" s="188"/>
      <c r="X20" s="191"/>
      <c r="Y20" s="188"/>
      <c r="Z20" s="192"/>
      <c r="AA20" s="193"/>
      <c r="AB20" s="185"/>
      <c r="AC20" s="185"/>
      <c r="AD20" s="297"/>
      <c r="AE20" s="298"/>
      <c r="AF20" s="296"/>
      <c r="AG20" s="178"/>
      <c r="AH20" s="188"/>
      <c r="AI20" s="189"/>
      <c r="AJ20" s="190"/>
      <c r="AK20" s="310"/>
      <c r="AL20" s="189"/>
      <c r="AM20" s="190">
        <v>16</v>
      </c>
      <c r="AN20" s="188">
        <v>15</v>
      </c>
      <c r="AO20" s="189">
        <v>13</v>
      </c>
      <c r="AP20" s="190"/>
      <c r="AQ20" s="188"/>
      <c r="AR20" s="189"/>
      <c r="AS20" s="362"/>
      <c r="AT20" s="363"/>
      <c r="AU20" s="365"/>
      <c r="AV20" s="365"/>
      <c r="AW20" s="362"/>
      <c r="AX20" s="363"/>
      <c r="AY20" s="194"/>
      <c r="AZ20" s="181"/>
      <c r="BA20" s="182">
        <f t="shared" si="0"/>
        <v>105</v>
      </c>
    </row>
    <row r="21" spans="1:53" x14ac:dyDescent="0.2">
      <c r="A21" s="183">
        <f t="shared" si="1"/>
        <v>10</v>
      </c>
      <c r="B21" s="196" t="s">
        <v>201</v>
      </c>
      <c r="C21" s="184"/>
      <c r="D21" s="185">
        <v>15</v>
      </c>
      <c r="E21" s="186"/>
      <c r="F21" s="187"/>
      <c r="G21" s="188">
        <v>15</v>
      </c>
      <c r="H21" s="188"/>
      <c r="I21" s="189"/>
      <c r="J21" s="190">
        <v>14</v>
      </c>
      <c r="K21" s="189"/>
      <c r="L21" s="190"/>
      <c r="M21" s="189"/>
      <c r="N21" s="186"/>
      <c r="O21" s="185"/>
      <c r="P21" s="191"/>
      <c r="Q21" s="188"/>
      <c r="R21" s="192"/>
      <c r="S21" s="191"/>
      <c r="T21" s="192"/>
      <c r="U21" s="191"/>
      <c r="V21" s="188"/>
      <c r="W21" s="188"/>
      <c r="X21" s="191"/>
      <c r="Y21" s="188"/>
      <c r="Z21" s="192"/>
      <c r="AA21" s="193"/>
      <c r="AB21" s="185"/>
      <c r="AC21" s="185"/>
      <c r="AD21" s="297"/>
      <c r="AE21" s="298"/>
      <c r="AF21" s="296">
        <v>11</v>
      </c>
      <c r="AG21" s="178"/>
      <c r="AH21" s="188"/>
      <c r="AI21" s="189"/>
      <c r="AJ21" s="190">
        <v>16</v>
      </c>
      <c r="AK21" s="310">
        <v>12</v>
      </c>
      <c r="AL21" s="189">
        <v>9</v>
      </c>
      <c r="AM21" s="190"/>
      <c r="AN21" s="188"/>
      <c r="AO21" s="189"/>
      <c r="AP21" s="190">
        <v>10</v>
      </c>
      <c r="AQ21" s="188"/>
      <c r="AR21" s="189"/>
      <c r="AS21" s="362"/>
      <c r="AT21" s="363"/>
      <c r="AU21" s="365"/>
      <c r="AV21" s="365"/>
      <c r="AW21" s="190"/>
      <c r="AX21" s="189"/>
      <c r="AY21" s="194"/>
      <c r="AZ21" s="181"/>
      <c r="BA21" s="182">
        <f t="shared" si="0"/>
        <v>102</v>
      </c>
    </row>
    <row r="22" spans="1:53" x14ac:dyDescent="0.2">
      <c r="A22" s="183">
        <f t="shared" si="1"/>
        <v>11</v>
      </c>
      <c r="B22" s="195" t="s">
        <v>118</v>
      </c>
      <c r="C22" s="184"/>
      <c r="D22" s="185"/>
      <c r="E22" s="186"/>
      <c r="F22" s="187"/>
      <c r="G22" s="188"/>
      <c r="H22" s="188"/>
      <c r="I22" s="189"/>
      <c r="J22" s="190"/>
      <c r="K22" s="189"/>
      <c r="L22" s="190"/>
      <c r="M22" s="189"/>
      <c r="N22" s="186">
        <v>14</v>
      </c>
      <c r="O22" s="185"/>
      <c r="P22" s="191"/>
      <c r="Q22" s="188"/>
      <c r="R22" s="192"/>
      <c r="S22" s="191"/>
      <c r="T22" s="192"/>
      <c r="U22" s="191"/>
      <c r="V22" s="188"/>
      <c r="W22" s="188"/>
      <c r="X22" s="191"/>
      <c r="Y22" s="188"/>
      <c r="Z22" s="192"/>
      <c r="AA22" s="193"/>
      <c r="AB22" s="185"/>
      <c r="AC22" s="185"/>
      <c r="AD22" s="297"/>
      <c r="AE22" s="298"/>
      <c r="AF22" s="296">
        <v>14</v>
      </c>
      <c r="AG22" s="178">
        <v>12</v>
      </c>
      <c r="AH22" s="188">
        <v>12</v>
      </c>
      <c r="AI22" s="189">
        <v>10</v>
      </c>
      <c r="AJ22" s="190"/>
      <c r="AK22" s="310"/>
      <c r="AL22" s="189"/>
      <c r="AM22" s="190"/>
      <c r="AN22" s="188"/>
      <c r="AO22" s="189"/>
      <c r="AP22" s="190"/>
      <c r="AQ22" s="188"/>
      <c r="AR22" s="189"/>
      <c r="AS22" s="362">
        <v>14</v>
      </c>
      <c r="AT22" s="363"/>
      <c r="AU22" s="185"/>
      <c r="AV22" s="185"/>
      <c r="AW22" s="362">
        <v>20</v>
      </c>
      <c r="AX22" s="363"/>
      <c r="AY22" s="194"/>
      <c r="AZ22" s="181"/>
      <c r="BA22" s="182">
        <f t="shared" si="0"/>
        <v>96</v>
      </c>
    </row>
    <row r="23" spans="1:53" x14ac:dyDescent="0.2">
      <c r="A23" s="183">
        <f t="shared" si="1"/>
        <v>12</v>
      </c>
      <c r="B23" s="196" t="s">
        <v>202</v>
      </c>
      <c r="C23" s="184"/>
      <c r="D23" s="185"/>
      <c r="E23" s="186"/>
      <c r="F23" s="187">
        <v>16</v>
      </c>
      <c r="G23" s="188">
        <v>9</v>
      </c>
      <c r="H23" s="188"/>
      <c r="I23" s="189"/>
      <c r="J23" s="190"/>
      <c r="K23" s="189"/>
      <c r="L23" s="190"/>
      <c r="M23" s="189"/>
      <c r="N23" s="186">
        <v>10</v>
      </c>
      <c r="O23" s="185"/>
      <c r="P23" s="191"/>
      <c r="Q23" s="188"/>
      <c r="R23" s="192"/>
      <c r="S23" s="191">
        <v>9</v>
      </c>
      <c r="T23" s="192"/>
      <c r="U23" s="191">
        <v>18</v>
      </c>
      <c r="V23" s="188"/>
      <c r="W23" s="188"/>
      <c r="X23" s="191"/>
      <c r="Y23" s="188"/>
      <c r="Z23" s="192"/>
      <c r="AA23" s="193"/>
      <c r="AB23" s="185"/>
      <c r="AC23" s="185"/>
      <c r="AD23" s="297"/>
      <c r="AE23" s="298"/>
      <c r="AF23" s="296"/>
      <c r="AG23" s="178"/>
      <c r="AH23" s="188"/>
      <c r="AI23" s="189"/>
      <c r="AJ23" s="190">
        <v>6</v>
      </c>
      <c r="AK23" s="310"/>
      <c r="AL23" s="189"/>
      <c r="AM23" s="190">
        <v>20</v>
      </c>
      <c r="AN23" s="188"/>
      <c r="AO23" s="189"/>
      <c r="AP23" s="190"/>
      <c r="AQ23" s="188"/>
      <c r="AR23" s="189"/>
      <c r="AS23" s="362"/>
      <c r="AT23" s="363"/>
      <c r="AU23" s="365"/>
      <c r="AV23" s="365"/>
      <c r="AW23" s="362"/>
      <c r="AX23" s="363"/>
      <c r="AY23" s="194"/>
      <c r="AZ23" s="181"/>
      <c r="BA23" s="182">
        <f t="shared" si="0"/>
        <v>88</v>
      </c>
    </row>
    <row r="24" spans="1:53" x14ac:dyDescent="0.2">
      <c r="A24" s="183">
        <f t="shared" si="1"/>
        <v>13</v>
      </c>
      <c r="B24" s="195" t="s">
        <v>104</v>
      </c>
      <c r="C24" s="184"/>
      <c r="D24" s="185"/>
      <c r="E24" s="186"/>
      <c r="F24" s="187"/>
      <c r="G24" s="188"/>
      <c r="H24" s="188"/>
      <c r="I24" s="189"/>
      <c r="J24" s="190"/>
      <c r="K24" s="189"/>
      <c r="L24" s="190"/>
      <c r="M24" s="189"/>
      <c r="N24" s="186"/>
      <c r="O24" s="185"/>
      <c r="P24" s="191"/>
      <c r="Q24" s="188">
        <v>20</v>
      </c>
      <c r="R24" s="192"/>
      <c r="S24" s="191"/>
      <c r="T24" s="192"/>
      <c r="U24" s="191"/>
      <c r="V24" s="188"/>
      <c r="W24" s="188"/>
      <c r="X24" s="191"/>
      <c r="Y24" s="188"/>
      <c r="Z24" s="192"/>
      <c r="AA24" s="193"/>
      <c r="AB24" s="185"/>
      <c r="AC24" s="185"/>
      <c r="AD24" s="297"/>
      <c r="AE24" s="298">
        <v>20</v>
      </c>
      <c r="AF24" s="296"/>
      <c r="AG24" s="178"/>
      <c r="AH24" s="188"/>
      <c r="AI24" s="189"/>
      <c r="AJ24" s="190">
        <v>18</v>
      </c>
      <c r="AK24" s="310"/>
      <c r="AL24" s="189"/>
      <c r="AM24" s="190"/>
      <c r="AN24" s="188"/>
      <c r="AO24" s="189"/>
      <c r="AP24" s="190"/>
      <c r="AQ24" s="188"/>
      <c r="AR24" s="189"/>
      <c r="AS24" s="362"/>
      <c r="AT24" s="363"/>
      <c r="AU24" s="365">
        <v>18</v>
      </c>
      <c r="AV24" s="365"/>
      <c r="AW24" s="362"/>
      <c r="AX24" s="363"/>
      <c r="AY24" s="194"/>
      <c r="AZ24" s="181"/>
      <c r="BA24" s="182">
        <f t="shared" si="0"/>
        <v>76</v>
      </c>
    </row>
    <row r="25" spans="1:53" x14ac:dyDescent="0.2">
      <c r="A25" s="183">
        <f t="shared" si="1"/>
        <v>14</v>
      </c>
      <c r="B25" s="195" t="s">
        <v>114</v>
      </c>
      <c r="C25" s="184"/>
      <c r="D25" s="185">
        <v>20</v>
      </c>
      <c r="E25" s="186"/>
      <c r="F25" s="187"/>
      <c r="G25" s="188"/>
      <c r="H25" s="188"/>
      <c r="I25" s="189"/>
      <c r="J25" s="190">
        <v>16</v>
      </c>
      <c r="K25" s="189"/>
      <c r="L25" s="190"/>
      <c r="M25" s="189"/>
      <c r="N25" s="186"/>
      <c r="O25" s="185"/>
      <c r="P25" s="191"/>
      <c r="Q25" s="188"/>
      <c r="R25" s="192"/>
      <c r="S25" s="191"/>
      <c r="T25" s="192"/>
      <c r="U25" s="191"/>
      <c r="V25" s="188"/>
      <c r="W25" s="188"/>
      <c r="X25" s="191"/>
      <c r="Y25" s="188"/>
      <c r="Z25" s="192"/>
      <c r="AA25" s="193"/>
      <c r="AB25" s="185"/>
      <c r="AC25" s="185"/>
      <c r="AD25" s="297"/>
      <c r="AE25" s="298"/>
      <c r="AF25" s="296">
        <v>20</v>
      </c>
      <c r="AG25" s="178"/>
      <c r="AH25" s="188"/>
      <c r="AI25" s="189"/>
      <c r="AJ25" s="190"/>
      <c r="AK25" s="310"/>
      <c r="AL25" s="189"/>
      <c r="AM25" s="190"/>
      <c r="AN25" s="188"/>
      <c r="AO25" s="189"/>
      <c r="AP25" s="190"/>
      <c r="AQ25" s="188"/>
      <c r="AR25" s="189"/>
      <c r="AS25" s="362"/>
      <c r="AT25" s="363"/>
      <c r="AU25" s="365"/>
      <c r="AV25" s="365"/>
      <c r="AW25" s="362">
        <v>15</v>
      </c>
      <c r="AX25" s="363"/>
      <c r="AY25" s="194"/>
      <c r="AZ25" s="181"/>
      <c r="BA25" s="182">
        <f t="shared" si="0"/>
        <v>71</v>
      </c>
    </row>
    <row r="26" spans="1:53" x14ac:dyDescent="0.2">
      <c r="A26" s="183">
        <f t="shared" si="1"/>
        <v>15</v>
      </c>
      <c r="B26" s="195" t="s">
        <v>119</v>
      </c>
      <c r="C26" s="184"/>
      <c r="D26" s="185"/>
      <c r="E26" s="186"/>
      <c r="F26" s="187"/>
      <c r="G26" s="188"/>
      <c r="H26" s="188"/>
      <c r="I26" s="189"/>
      <c r="J26" s="190"/>
      <c r="K26" s="189"/>
      <c r="L26" s="190"/>
      <c r="M26" s="189"/>
      <c r="N26" s="186"/>
      <c r="O26" s="185"/>
      <c r="P26" s="191"/>
      <c r="Q26" s="188"/>
      <c r="R26" s="192"/>
      <c r="S26" s="191">
        <v>20</v>
      </c>
      <c r="T26" s="192"/>
      <c r="U26" s="191"/>
      <c r="V26" s="188"/>
      <c r="W26" s="188"/>
      <c r="X26" s="191">
        <v>13</v>
      </c>
      <c r="Y26" s="188"/>
      <c r="Z26" s="192"/>
      <c r="AA26" s="193">
        <v>13</v>
      </c>
      <c r="AB26" s="185"/>
      <c r="AC26" s="185"/>
      <c r="AD26" s="297"/>
      <c r="AE26" s="298"/>
      <c r="AF26" s="296"/>
      <c r="AG26" s="178"/>
      <c r="AH26" s="188"/>
      <c r="AI26" s="189"/>
      <c r="AJ26" s="190"/>
      <c r="AK26" s="310"/>
      <c r="AL26" s="189"/>
      <c r="AM26" s="190">
        <v>8</v>
      </c>
      <c r="AN26" s="188"/>
      <c r="AO26" s="189"/>
      <c r="AP26" s="190"/>
      <c r="AQ26" s="188"/>
      <c r="AR26" s="189"/>
      <c r="AS26" s="362">
        <v>16</v>
      </c>
      <c r="AT26" s="363"/>
      <c r="AU26" s="365"/>
      <c r="AV26" s="365"/>
      <c r="AW26" s="362"/>
      <c r="AX26" s="363"/>
      <c r="AY26" s="194"/>
      <c r="AZ26" s="181"/>
      <c r="BA26" s="182">
        <f t="shared" si="0"/>
        <v>70</v>
      </c>
    </row>
    <row r="27" spans="1:53" x14ac:dyDescent="0.2">
      <c r="A27" s="183">
        <f t="shared" si="1"/>
        <v>16</v>
      </c>
      <c r="B27" s="196" t="s">
        <v>200</v>
      </c>
      <c r="C27" s="184"/>
      <c r="D27" s="185"/>
      <c r="E27" s="186"/>
      <c r="F27" s="187"/>
      <c r="G27" s="188"/>
      <c r="H27" s="188"/>
      <c r="I27" s="189"/>
      <c r="J27" s="190"/>
      <c r="K27" s="189"/>
      <c r="L27" s="190"/>
      <c r="M27" s="189"/>
      <c r="N27" s="186"/>
      <c r="O27" s="185"/>
      <c r="P27" s="191"/>
      <c r="Q27" s="188"/>
      <c r="R27" s="192"/>
      <c r="S27" s="191">
        <v>11</v>
      </c>
      <c r="T27" s="192"/>
      <c r="U27" s="191"/>
      <c r="V27" s="188"/>
      <c r="W27" s="188"/>
      <c r="X27" s="191"/>
      <c r="Y27" s="188"/>
      <c r="Z27" s="192"/>
      <c r="AA27" s="193">
        <v>18</v>
      </c>
      <c r="AB27" s="185"/>
      <c r="AC27" s="185"/>
      <c r="AD27" s="297">
        <v>12</v>
      </c>
      <c r="AE27" s="298">
        <v>14</v>
      </c>
      <c r="AF27" s="296"/>
      <c r="AG27" s="178"/>
      <c r="AH27" s="188"/>
      <c r="AI27" s="189"/>
      <c r="AJ27" s="190"/>
      <c r="AK27" s="310"/>
      <c r="AL27" s="189"/>
      <c r="AM27" s="190"/>
      <c r="AN27" s="188"/>
      <c r="AO27" s="189"/>
      <c r="AP27" s="190"/>
      <c r="AQ27" s="188"/>
      <c r="AR27" s="189"/>
      <c r="AS27" s="362"/>
      <c r="AT27" s="363"/>
      <c r="AU27" s="365"/>
      <c r="AV27" s="365"/>
      <c r="AW27" s="362"/>
      <c r="AX27" s="363"/>
      <c r="AY27" s="194"/>
      <c r="AZ27" s="181">
        <v>12</v>
      </c>
      <c r="BA27" s="182">
        <f t="shared" si="0"/>
        <v>67</v>
      </c>
    </row>
    <row r="28" spans="1:53" x14ac:dyDescent="0.2">
      <c r="A28" s="183">
        <f t="shared" si="1"/>
        <v>17</v>
      </c>
      <c r="B28" s="196" t="s">
        <v>115</v>
      </c>
      <c r="C28" s="184"/>
      <c r="D28" s="185"/>
      <c r="E28" s="186"/>
      <c r="F28" s="187">
        <v>18</v>
      </c>
      <c r="G28" s="188">
        <v>14</v>
      </c>
      <c r="H28" s="188"/>
      <c r="I28" s="189"/>
      <c r="J28" s="190"/>
      <c r="K28" s="189"/>
      <c r="L28" s="190"/>
      <c r="M28" s="189"/>
      <c r="N28" s="186">
        <v>12</v>
      </c>
      <c r="O28" s="185"/>
      <c r="P28" s="191"/>
      <c r="Q28" s="188"/>
      <c r="R28" s="192"/>
      <c r="S28" s="191">
        <v>12</v>
      </c>
      <c r="T28" s="192"/>
      <c r="U28" s="191"/>
      <c r="V28" s="188"/>
      <c r="W28" s="188"/>
      <c r="X28" s="191">
        <v>10</v>
      </c>
      <c r="Y28" s="188"/>
      <c r="Z28" s="192"/>
      <c r="AA28" s="193"/>
      <c r="AB28" s="185"/>
      <c r="AC28" s="185"/>
      <c r="AD28" s="297"/>
      <c r="AE28" s="298"/>
      <c r="AF28" s="296"/>
      <c r="AG28" s="178"/>
      <c r="AH28" s="188"/>
      <c r="AI28" s="189"/>
      <c r="AJ28" s="190"/>
      <c r="AK28" s="310"/>
      <c r="AL28" s="189"/>
      <c r="AM28" s="190"/>
      <c r="AN28" s="188"/>
      <c r="AO28" s="189"/>
      <c r="AP28" s="190"/>
      <c r="AQ28" s="188"/>
      <c r="AR28" s="189"/>
      <c r="AS28" s="362"/>
      <c r="AT28" s="363"/>
      <c r="AU28" s="365"/>
      <c r="AV28" s="365"/>
      <c r="AW28" s="362"/>
      <c r="AX28" s="363"/>
      <c r="AY28" s="194"/>
      <c r="AZ28" s="181"/>
      <c r="BA28" s="182">
        <f t="shared" si="0"/>
        <v>66</v>
      </c>
    </row>
    <row r="29" spans="1:53" x14ac:dyDescent="0.2">
      <c r="A29" s="183">
        <f t="shared" si="1"/>
        <v>18</v>
      </c>
      <c r="B29" s="196" t="s">
        <v>124</v>
      </c>
      <c r="C29" s="184"/>
      <c r="D29" s="185"/>
      <c r="E29" s="186"/>
      <c r="F29" s="187"/>
      <c r="G29" s="188"/>
      <c r="H29" s="188"/>
      <c r="I29" s="189"/>
      <c r="J29" s="190"/>
      <c r="K29" s="189"/>
      <c r="L29" s="190"/>
      <c r="M29" s="189"/>
      <c r="N29" s="186">
        <v>20</v>
      </c>
      <c r="O29" s="185"/>
      <c r="P29" s="191"/>
      <c r="Q29" s="188"/>
      <c r="R29" s="192"/>
      <c r="S29" s="191"/>
      <c r="T29" s="192"/>
      <c r="U29" s="191"/>
      <c r="V29" s="188"/>
      <c r="W29" s="188"/>
      <c r="X29" s="191"/>
      <c r="Y29" s="188"/>
      <c r="Z29" s="192"/>
      <c r="AA29" s="193"/>
      <c r="AB29" s="185"/>
      <c r="AC29" s="185"/>
      <c r="AD29" s="297"/>
      <c r="AE29" s="298"/>
      <c r="AF29" s="296"/>
      <c r="AG29" s="178"/>
      <c r="AH29" s="188">
        <v>20</v>
      </c>
      <c r="AI29" s="189"/>
      <c r="AJ29" s="190"/>
      <c r="AK29" s="310"/>
      <c r="AL29" s="189"/>
      <c r="AM29" s="190"/>
      <c r="AN29" s="188"/>
      <c r="AO29" s="189"/>
      <c r="AP29" s="190"/>
      <c r="AQ29" s="188"/>
      <c r="AR29" s="189"/>
      <c r="AS29" s="190"/>
      <c r="AT29" s="189"/>
      <c r="AU29" s="185"/>
      <c r="AV29" s="185"/>
      <c r="AW29" s="190"/>
      <c r="AX29" s="189"/>
      <c r="AY29" s="194">
        <v>14</v>
      </c>
      <c r="AZ29" s="181"/>
      <c r="BA29" s="182">
        <f t="shared" si="0"/>
        <v>54</v>
      </c>
    </row>
    <row r="30" spans="1:53" x14ac:dyDescent="0.2">
      <c r="A30" s="183">
        <f t="shared" si="1"/>
        <v>19</v>
      </c>
      <c r="B30" s="195" t="s">
        <v>199</v>
      </c>
      <c r="C30" s="184">
        <v>20</v>
      </c>
      <c r="D30" s="185"/>
      <c r="E30" s="186"/>
      <c r="F30" s="187"/>
      <c r="G30" s="188"/>
      <c r="H30" s="188"/>
      <c r="I30" s="189"/>
      <c r="J30" s="190"/>
      <c r="K30" s="189"/>
      <c r="L30" s="190"/>
      <c r="M30" s="189"/>
      <c r="N30" s="186"/>
      <c r="O30" s="185"/>
      <c r="P30" s="191"/>
      <c r="Q30" s="188"/>
      <c r="R30" s="192"/>
      <c r="S30" s="191"/>
      <c r="T30" s="192"/>
      <c r="U30" s="191"/>
      <c r="V30" s="188"/>
      <c r="W30" s="188"/>
      <c r="X30" s="191"/>
      <c r="Y30" s="188"/>
      <c r="Z30" s="192"/>
      <c r="AA30" s="193">
        <v>20</v>
      </c>
      <c r="AB30" s="185"/>
      <c r="AC30" s="185"/>
      <c r="AD30" s="297"/>
      <c r="AE30" s="298"/>
      <c r="AF30" s="296"/>
      <c r="AG30" s="178"/>
      <c r="AH30" s="188"/>
      <c r="AI30" s="189"/>
      <c r="AJ30" s="190"/>
      <c r="AK30" s="310"/>
      <c r="AL30" s="189"/>
      <c r="AM30" s="190"/>
      <c r="AN30" s="188"/>
      <c r="AO30" s="189"/>
      <c r="AP30" s="190"/>
      <c r="AQ30" s="188"/>
      <c r="AR30" s="189"/>
      <c r="AS30" s="362"/>
      <c r="AT30" s="363"/>
      <c r="AU30" s="365"/>
      <c r="AV30" s="365"/>
      <c r="AW30" s="362"/>
      <c r="AX30" s="363"/>
      <c r="AY30" s="194"/>
      <c r="AZ30" s="181"/>
      <c r="BA30" s="182">
        <f t="shared" si="0"/>
        <v>40</v>
      </c>
    </row>
    <row r="31" spans="1:53" x14ac:dyDescent="0.2">
      <c r="A31" s="183">
        <f t="shared" si="1"/>
        <v>20</v>
      </c>
      <c r="B31" s="196" t="s">
        <v>134</v>
      </c>
      <c r="C31" s="184"/>
      <c r="D31" s="185"/>
      <c r="E31" s="186">
        <v>20</v>
      </c>
      <c r="F31" s="187"/>
      <c r="G31" s="188"/>
      <c r="H31" s="188"/>
      <c r="I31" s="189"/>
      <c r="J31" s="190"/>
      <c r="K31" s="189"/>
      <c r="L31" s="190"/>
      <c r="M31" s="189"/>
      <c r="N31" s="186"/>
      <c r="O31" s="185"/>
      <c r="P31" s="191"/>
      <c r="Q31" s="188"/>
      <c r="R31" s="192"/>
      <c r="S31" s="191"/>
      <c r="T31" s="192"/>
      <c r="U31" s="191">
        <v>20</v>
      </c>
      <c r="V31" s="188"/>
      <c r="W31" s="188"/>
      <c r="X31" s="191"/>
      <c r="Y31" s="188"/>
      <c r="Z31" s="192"/>
      <c r="AA31" s="193"/>
      <c r="AB31" s="185"/>
      <c r="AC31" s="185"/>
      <c r="AD31" s="297"/>
      <c r="AE31" s="298"/>
      <c r="AF31" s="296"/>
      <c r="AG31" s="178"/>
      <c r="AH31" s="188"/>
      <c r="AI31" s="189"/>
      <c r="AJ31" s="190"/>
      <c r="AK31" s="310"/>
      <c r="AL31" s="189"/>
      <c r="AM31" s="190"/>
      <c r="AN31" s="188"/>
      <c r="AO31" s="189"/>
      <c r="AP31" s="190"/>
      <c r="AQ31" s="188"/>
      <c r="AR31" s="189"/>
      <c r="AS31" s="362"/>
      <c r="AT31" s="363"/>
      <c r="AU31" s="185"/>
      <c r="AV31" s="185"/>
      <c r="AW31" s="362"/>
      <c r="AX31" s="363"/>
      <c r="AY31" s="194"/>
      <c r="AZ31" s="181"/>
      <c r="BA31" s="182">
        <f t="shared" si="0"/>
        <v>40</v>
      </c>
    </row>
    <row r="32" spans="1:53" x14ac:dyDescent="0.2">
      <c r="A32" s="183">
        <f t="shared" si="1"/>
        <v>21</v>
      </c>
      <c r="B32" s="196" t="s">
        <v>120</v>
      </c>
      <c r="C32" s="184"/>
      <c r="D32" s="185"/>
      <c r="E32" s="186"/>
      <c r="F32" s="187"/>
      <c r="G32" s="188"/>
      <c r="H32" s="188"/>
      <c r="I32" s="189"/>
      <c r="J32" s="190"/>
      <c r="K32" s="189"/>
      <c r="L32" s="190"/>
      <c r="M32" s="189"/>
      <c r="N32" s="186"/>
      <c r="O32" s="185"/>
      <c r="P32" s="191"/>
      <c r="Q32" s="188"/>
      <c r="R32" s="192"/>
      <c r="S32" s="191"/>
      <c r="T32" s="192"/>
      <c r="U32" s="191"/>
      <c r="V32" s="188"/>
      <c r="W32" s="188"/>
      <c r="X32" s="191"/>
      <c r="Y32" s="188"/>
      <c r="Z32" s="192"/>
      <c r="AA32" s="193"/>
      <c r="AB32" s="185"/>
      <c r="AC32" s="185"/>
      <c r="AD32" s="297"/>
      <c r="AE32" s="298"/>
      <c r="AF32" s="296"/>
      <c r="AG32" s="178"/>
      <c r="AH32" s="188"/>
      <c r="AI32" s="189"/>
      <c r="AJ32" s="190"/>
      <c r="AK32" s="310"/>
      <c r="AL32" s="189"/>
      <c r="AM32" s="190"/>
      <c r="AN32" s="188"/>
      <c r="AO32" s="189"/>
      <c r="AP32" s="190"/>
      <c r="AQ32" s="188"/>
      <c r="AR32" s="189"/>
      <c r="AS32" s="362">
        <v>20</v>
      </c>
      <c r="AT32" s="363"/>
      <c r="AU32" s="365"/>
      <c r="AV32" s="365"/>
      <c r="AW32" s="362"/>
      <c r="AX32" s="363"/>
      <c r="AY32" s="194">
        <v>18</v>
      </c>
      <c r="AZ32" s="181"/>
      <c r="BA32" s="182">
        <f t="shared" si="0"/>
        <v>38</v>
      </c>
    </row>
    <row r="33" spans="1:61" x14ac:dyDescent="0.2">
      <c r="A33" s="183">
        <f t="shared" si="1"/>
        <v>22</v>
      </c>
      <c r="B33" s="196" t="s">
        <v>132</v>
      </c>
      <c r="C33" s="184"/>
      <c r="D33" s="185"/>
      <c r="E33" s="186"/>
      <c r="F33" s="187"/>
      <c r="G33" s="188"/>
      <c r="H33" s="188"/>
      <c r="I33" s="189"/>
      <c r="J33" s="190"/>
      <c r="K33" s="189"/>
      <c r="L33" s="190"/>
      <c r="M33" s="189"/>
      <c r="N33" s="186"/>
      <c r="O33" s="185"/>
      <c r="P33" s="191"/>
      <c r="Q33" s="188"/>
      <c r="R33" s="192"/>
      <c r="S33" s="191"/>
      <c r="T33" s="192"/>
      <c r="U33" s="191"/>
      <c r="V33" s="188"/>
      <c r="W33" s="188"/>
      <c r="X33" s="191"/>
      <c r="Y33" s="188"/>
      <c r="Z33" s="192"/>
      <c r="AA33" s="193"/>
      <c r="AB33" s="185"/>
      <c r="AC33" s="185"/>
      <c r="AD33" s="297"/>
      <c r="AE33" s="298"/>
      <c r="AF33" s="296">
        <v>16</v>
      </c>
      <c r="AG33" s="178"/>
      <c r="AH33" s="188"/>
      <c r="AI33" s="189"/>
      <c r="AJ33" s="190"/>
      <c r="AK33" s="310"/>
      <c r="AL33" s="189"/>
      <c r="AM33" s="190">
        <v>10</v>
      </c>
      <c r="AN33" s="188"/>
      <c r="AO33" s="189"/>
      <c r="AP33" s="190"/>
      <c r="AQ33" s="188"/>
      <c r="AR33" s="189"/>
      <c r="AS33" s="362">
        <v>11</v>
      </c>
      <c r="AT33" s="363"/>
      <c r="AU33" s="365"/>
      <c r="AV33" s="365"/>
      <c r="AW33" s="190"/>
      <c r="AX33" s="189"/>
      <c r="AY33" s="194"/>
      <c r="AZ33" s="181"/>
      <c r="BA33" s="182">
        <f t="shared" si="0"/>
        <v>37</v>
      </c>
    </row>
    <row r="34" spans="1:61" x14ac:dyDescent="0.2">
      <c r="A34" s="183">
        <f t="shared" si="1"/>
        <v>23</v>
      </c>
      <c r="B34" s="195" t="s">
        <v>106</v>
      </c>
      <c r="C34" s="184"/>
      <c r="D34" s="185">
        <v>18</v>
      </c>
      <c r="E34" s="186"/>
      <c r="F34" s="187"/>
      <c r="G34" s="188"/>
      <c r="H34" s="188"/>
      <c r="I34" s="189"/>
      <c r="J34" s="190"/>
      <c r="K34" s="189"/>
      <c r="L34" s="190"/>
      <c r="M34" s="189"/>
      <c r="N34" s="186"/>
      <c r="O34" s="185"/>
      <c r="P34" s="191"/>
      <c r="Q34" s="188"/>
      <c r="R34" s="192"/>
      <c r="S34" s="191"/>
      <c r="T34" s="192"/>
      <c r="U34" s="191">
        <v>16</v>
      </c>
      <c r="V34" s="188"/>
      <c r="W34" s="188"/>
      <c r="X34" s="191"/>
      <c r="Y34" s="188"/>
      <c r="Z34" s="192"/>
      <c r="AA34" s="193"/>
      <c r="AB34" s="185"/>
      <c r="AC34" s="185"/>
      <c r="AD34" s="297"/>
      <c r="AE34" s="298"/>
      <c r="AF34" s="296"/>
      <c r="AG34" s="178"/>
      <c r="AH34" s="188"/>
      <c r="AI34" s="189"/>
      <c r="AJ34" s="190"/>
      <c r="AK34" s="310"/>
      <c r="AL34" s="189"/>
      <c r="AM34" s="190"/>
      <c r="AN34" s="188"/>
      <c r="AO34" s="189"/>
      <c r="AP34" s="190"/>
      <c r="AQ34" s="188"/>
      <c r="AR34" s="189"/>
      <c r="AS34" s="190"/>
      <c r="AT34" s="189"/>
      <c r="AU34" s="185"/>
      <c r="AV34" s="185"/>
      <c r="AW34" s="190"/>
      <c r="AX34" s="189"/>
      <c r="AY34" s="194"/>
      <c r="AZ34" s="181"/>
      <c r="BA34" s="182">
        <f t="shared" si="0"/>
        <v>34</v>
      </c>
    </row>
    <row r="35" spans="1:61" x14ac:dyDescent="0.2">
      <c r="A35" s="183">
        <f t="shared" si="1"/>
        <v>24</v>
      </c>
      <c r="B35" s="196" t="s">
        <v>173</v>
      </c>
      <c r="C35" s="184"/>
      <c r="D35" s="185"/>
      <c r="E35" s="186"/>
      <c r="F35" s="187"/>
      <c r="G35" s="188"/>
      <c r="H35" s="188"/>
      <c r="I35" s="189"/>
      <c r="J35" s="190"/>
      <c r="K35" s="189"/>
      <c r="L35" s="190"/>
      <c r="M35" s="189"/>
      <c r="N35" s="186"/>
      <c r="O35" s="185"/>
      <c r="P35" s="191"/>
      <c r="Q35" s="188"/>
      <c r="R35" s="192"/>
      <c r="S35" s="191"/>
      <c r="T35" s="192"/>
      <c r="U35" s="191">
        <v>9</v>
      </c>
      <c r="V35" s="188"/>
      <c r="W35" s="188"/>
      <c r="X35" s="191">
        <v>12</v>
      </c>
      <c r="Y35" s="188"/>
      <c r="Z35" s="192"/>
      <c r="AA35" s="193"/>
      <c r="AB35" s="185"/>
      <c r="AC35" s="185"/>
      <c r="AD35" s="297"/>
      <c r="AE35" s="298">
        <v>13</v>
      </c>
      <c r="AF35" s="296"/>
      <c r="AG35" s="178"/>
      <c r="AH35" s="188"/>
      <c r="AI35" s="189"/>
      <c r="AJ35" s="190"/>
      <c r="AK35" s="310"/>
      <c r="AL35" s="189"/>
      <c r="AM35" s="190"/>
      <c r="AN35" s="188"/>
      <c r="AO35" s="189"/>
      <c r="AP35" s="190"/>
      <c r="AQ35" s="188"/>
      <c r="AR35" s="189"/>
      <c r="AS35" s="362"/>
      <c r="AT35" s="363"/>
      <c r="AU35" s="365"/>
      <c r="AV35" s="365"/>
      <c r="AW35" s="362"/>
      <c r="AX35" s="363"/>
      <c r="AY35" s="194"/>
      <c r="AZ35" s="181"/>
      <c r="BA35" s="182">
        <f t="shared" si="0"/>
        <v>34</v>
      </c>
    </row>
    <row r="36" spans="1:61" x14ac:dyDescent="0.2">
      <c r="A36" s="183">
        <f t="shared" si="1"/>
        <v>25</v>
      </c>
      <c r="B36" s="196" t="s">
        <v>112</v>
      </c>
      <c r="C36" s="184"/>
      <c r="D36" s="185"/>
      <c r="E36" s="186"/>
      <c r="F36" s="187"/>
      <c r="G36" s="188"/>
      <c r="H36" s="188"/>
      <c r="I36" s="189"/>
      <c r="J36" s="190"/>
      <c r="K36" s="189"/>
      <c r="L36" s="190">
        <v>18</v>
      </c>
      <c r="M36" s="189"/>
      <c r="N36" s="186"/>
      <c r="O36" s="185"/>
      <c r="P36" s="191"/>
      <c r="Q36" s="188"/>
      <c r="R36" s="192"/>
      <c r="S36" s="191"/>
      <c r="T36" s="192"/>
      <c r="U36" s="191"/>
      <c r="V36" s="188"/>
      <c r="W36" s="188"/>
      <c r="X36" s="191"/>
      <c r="Y36" s="188"/>
      <c r="Z36" s="192"/>
      <c r="AA36" s="193"/>
      <c r="AB36" s="185"/>
      <c r="AC36" s="185"/>
      <c r="AD36" s="297"/>
      <c r="AE36" s="298"/>
      <c r="AF36" s="296"/>
      <c r="AG36" s="178"/>
      <c r="AH36" s="188">
        <v>9</v>
      </c>
      <c r="AI36" s="189"/>
      <c r="AJ36" s="190">
        <v>4</v>
      </c>
      <c r="AK36" s="310"/>
      <c r="AL36" s="189"/>
      <c r="AM36" s="190"/>
      <c r="AN36" s="188"/>
      <c r="AO36" s="189"/>
      <c r="AP36" s="190"/>
      <c r="AQ36" s="188"/>
      <c r="AR36" s="189"/>
      <c r="AS36" s="362"/>
      <c r="AT36" s="363"/>
      <c r="AU36" s="365"/>
      <c r="AV36" s="365"/>
      <c r="AW36" s="362"/>
      <c r="AX36" s="363"/>
      <c r="AY36" s="194"/>
      <c r="AZ36" s="181"/>
      <c r="BA36" s="182">
        <f t="shared" si="0"/>
        <v>31</v>
      </c>
    </row>
    <row r="37" spans="1:61" x14ac:dyDescent="0.2">
      <c r="A37" s="183">
        <f t="shared" si="1"/>
        <v>26</v>
      </c>
      <c r="B37" s="196" t="s">
        <v>113</v>
      </c>
      <c r="C37" s="184"/>
      <c r="D37" s="185">
        <v>16</v>
      </c>
      <c r="E37" s="186"/>
      <c r="F37" s="187">
        <v>15</v>
      </c>
      <c r="G37" s="188"/>
      <c r="H37" s="188"/>
      <c r="I37" s="189"/>
      <c r="J37" s="190"/>
      <c r="K37" s="189"/>
      <c r="L37" s="190"/>
      <c r="M37" s="189"/>
      <c r="N37" s="186"/>
      <c r="O37" s="185"/>
      <c r="P37" s="191"/>
      <c r="Q37" s="188"/>
      <c r="R37" s="192"/>
      <c r="S37" s="191"/>
      <c r="T37" s="192"/>
      <c r="U37" s="191"/>
      <c r="V37" s="188"/>
      <c r="W37" s="188"/>
      <c r="X37" s="191"/>
      <c r="Y37" s="188"/>
      <c r="Z37" s="192"/>
      <c r="AA37" s="193"/>
      <c r="AB37" s="185"/>
      <c r="AC37" s="185"/>
      <c r="AD37" s="297"/>
      <c r="AE37" s="298"/>
      <c r="AF37" s="296"/>
      <c r="AG37" s="178"/>
      <c r="AH37" s="188"/>
      <c r="AI37" s="189"/>
      <c r="AJ37" s="190"/>
      <c r="AK37" s="310"/>
      <c r="AL37" s="189"/>
      <c r="AM37" s="190"/>
      <c r="AN37" s="188"/>
      <c r="AO37" s="189"/>
      <c r="AP37" s="190"/>
      <c r="AQ37" s="188"/>
      <c r="AR37" s="189"/>
      <c r="AS37" s="362"/>
      <c r="AT37" s="363"/>
      <c r="AU37" s="185"/>
      <c r="AV37" s="185"/>
      <c r="AW37" s="362"/>
      <c r="AX37" s="363"/>
      <c r="AY37" s="194"/>
      <c r="AZ37" s="181"/>
      <c r="BA37" s="182">
        <f t="shared" si="0"/>
        <v>31</v>
      </c>
    </row>
    <row r="38" spans="1:61" ht="15" customHeight="1" x14ac:dyDescent="0.2">
      <c r="A38" s="183">
        <f t="shared" si="1"/>
        <v>27</v>
      </c>
      <c r="B38" s="196" t="s">
        <v>121</v>
      </c>
      <c r="C38" s="184"/>
      <c r="D38" s="185"/>
      <c r="E38" s="186"/>
      <c r="F38" s="187"/>
      <c r="G38" s="188"/>
      <c r="H38" s="188"/>
      <c r="I38" s="189"/>
      <c r="J38" s="190"/>
      <c r="K38" s="189"/>
      <c r="L38" s="190"/>
      <c r="M38" s="189"/>
      <c r="N38" s="186"/>
      <c r="O38" s="185"/>
      <c r="P38" s="191"/>
      <c r="Q38" s="188"/>
      <c r="R38" s="192"/>
      <c r="S38" s="191"/>
      <c r="T38" s="192"/>
      <c r="U38" s="191"/>
      <c r="V38" s="188"/>
      <c r="W38" s="188"/>
      <c r="X38" s="191">
        <v>14</v>
      </c>
      <c r="Y38" s="188"/>
      <c r="Z38" s="192"/>
      <c r="AA38" s="193"/>
      <c r="AB38" s="185"/>
      <c r="AC38" s="185"/>
      <c r="AD38" s="297"/>
      <c r="AE38" s="298"/>
      <c r="AF38" s="296"/>
      <c r="AG38" s="178"/>
      <c r="AH38" s="188"/>
      <c r="AI38" s="189"/>
      <c r="AJ38" s="190"/>
      <c r="AK38" s="310"/>
      <c r="AL38" s="189"/>
      <c r="AM38" s="190"/>
      <c r="AN38" s="188"/>
      <c r="AO38" s="189"/>
      <c r="AP38" s="190">
        <v>16</v>
      </c>
      <c r="AQ38" s="188"/>
      <c r="AR38" s="189"/>
      <c r="AS38" s="362"/>
      <c r="AT38" s="363"/>
      <c r="AU38" s="365"/>
      <c r="AV38" s="365"/>
      <c r="AW38" s="362"/>
      <c r="AX38" s="363"/>
      <c r="AY38" s="194"/>
      <c r="AZ38" s="181"/>
      <c r="BA38" s="182">
        <f t="shared" si="0"/>
        <v>30</v>
      </c>
    </row>
    <row r="39" spans="1:61" ht="15" customHeight="1" x14ac:dyDescent="0.2">
      <c r="A39" s="183">
        <f t="shared" si="1"/>
        <v>28</v>
      </c>
      <c r="B39" s="196" t="s">
        <v>203</v>
      </c>
      <c r="C39" s="184">
        <v>16</v>
      </c>
      <c r="D39" s="185"/>
      <c r="E39" s="186"/>
      <c r="F39" s="187"/>
      <c r="G39" s="188"/>
      <c r="H39" s="188"/>
      <c r="I39" s="295"/>
      <c r="J39" s="190"/>
      <c r="K39" s="295"/>
      <c r="L39" s="190"/>
      <c r="M39" s="295"/>
      <c r="N39" s="186"/>
      <c r="O39" s="185"/>
      <c r="P39" s="191"/>
      <c r="Q39" s="188"/>
      <c r="R39" s="298"/>
      <c r="S39" s="191"/>
      <c r="T39" s="298"/>
      <c r="U39" s="191"/>
      <c r="V39" s="188"/>
      <c r="W39" s="188"/>
      <c r="X39" s="191"/>
      <c r="Y39" s="188"/>
      <c r="Z39" s="298"/>
      <c r="AA39" s="193"/>
      <c r="AB39" s="185"/>
      <c r="AC39" s="185"/>
      <c r="AD39" s="191"/>
      <c r="AE39" s="298"/>
      <c r="AF39" s="296"/>
      <c r="AG39" s="178"/>
      <c r="AH39" s="188"/>
      <c r="AI39" s="189"/>
      <c r="AJ39" s="190"/>
      <c r="AK39" s="310"/>
      <c r="AL39" s="295"/>
      <c r="AM39" s="190"/>
      <c r="AN39" s="188"/>
      <c r="AO39" s="295"/>
      <c r="AP39" s="190"/>
      <c r="AQ39" s="188"/>
      <c r="AR39" s="295"/>
      <c r="AS39" s="362"/>
      <c r="AT39" s="364"/>
      <c r="AU39" s="365">
        <v>13</v>
      </c>
      <c r="AV39" s="365"/>
      <c r="AW39" s="362"/>
      <c r="AX39" s="364"/>
      <c r="AY39" s="194"/>
      <c r="AZ39" s="181"/>
      <c r="BA39" s="182">
        <f t="shared" si="0"/>
        <v>29</v>
      </c>
    </row>
    <row r="40" spans="1:61" x14ac:dyDescent="0.2">
      <c r="A40" s="183">
        <f t="shared" si="1"/>
        <v>29</v>
      </c>
      <c r="B40" s="196" t="s">
        <v>116</v>
      </c>
      <c r="C40" s="184"/>
      <c r="D40" s="185"/>
      <c r="E40" s="186"/>
      <c r="F40" s="187"/>
      <c r="G40" s="188"/>
      <c r="H40" s="188"/>
      <c r="I40" s="189"/>
      <c r="J40" s="190">
        <v>20</v>
      </c>
      <c r="K40" s="189"/>
      <c r="L40" s="190"/>
      <c r="M40" s="189"/>
      <c r="N40" s="186"/>
      <c r="O40" s="185"/>
      <c r="P40" s="191"/>
      <c r="Q40" s="188"/>
      <c r="R40" s="192"/>
      <c r="S40" s="191"/>
      <c r="T40" s="192"/>
      <c r="U40" s="191"/>
      <c r="V40" s="188"/>
      <c r="W40" s="188"/>
      <c r="X40" s="191"/>
      <c r="Y40" s="188"/>
      <c r="Z40" s="192"/>
      <c r="AA40" s="193"/>
      <c r="AB40" s="185"/>
      <c r="AC40" s="185"/>
      <c r="AD40" s="297"/>
      <c r="AE40" s="298"/>
      <c r="AF40" s="296"/>
      <c r="AG40" s="178"/>
      <c r="AH40" s="188"/>
      <c r="AI40" s="189"/>
      <c r="AJ40" s="190"/>
      <c r="AK40" s="310"/>
      <c r="AL40" s="189"/>
      <c r="AM40" s="190"/>
      <c r="AN40" s="188"/>
      <c r="AO40" s="189"/>
      <c r="AP40" s="190"/>
      <c r="AQ40" s="188"/>
      <c r="AR40" s="189"/>
      <c r="AS40" s="362"/>
      <c r="AT40" s="363"/>
      <c r="AU40" s="365"/>
      <c r="AV40" s="365"/>
      <c r="AW40" s="362"/>
      <c r="AX40" s="363"/>
      <c r="AY40" s="194"/>
      <c r="AZ40" s="181"/>
      <c r="BA40" s="182">
        <f t="shared" si="0"/>
        <v>20</v>
      </c>
    </row>
    <row r="41" spans="1:61" x14ac:dyDescent="0.2">
      <c r="A41" s="183">
        <f t="shared" si="1"/>
        <v>30</v>
      </c>
      <c r="B41" s="196" t="s">
        <v>205</v>
      </c>
      <c r="C41" s="184"/>
      <c r="D41" s="185"/>
      <c r="E41" s="186"/>
      <c r="F41" s="187"/>
      <c r="G41" s="188"/>
      <c r="H41" s="188"/>
      <c r="I41" s="189"/>
      <c r="J41" s="190"/>
      <c r="K41" s="189"/>
      <c r="L41" s="190"/>
      <c r="M41" s="189"/>
      <c r="N41" s="186"/>
      <c r="O41" s="185"/>
      <c r="P41" s="191"/>
      <c r="Q41" s="188"/>
      <c r="R41" s="192"/>
      <c r="S41" s="191"/>
      <c r="T41" s="192"/>
      <c r="U41" s="191"/>
      <c r="V41" s="188"/>
      <c r="W41" s="188"/>
      <c r="X41" s="191"/>
      <c r="Y41" s="188"/>
      <c r="Z41" s="192"/>
      <c r="AA41" s="193"/>
      <c r="AB41" s="185"/>
      <c r="AC41" s="185"/>
      <c r="AD41" s="297"/>
      <c r="AE41" s="298"/>
      <c r="AF41" s="296"/>
      <c r="AG41" s="178"/>
      <c r="AH41" s="188"/>
      <c r="AI41" s="189"/>
      <c r="AJ41" s="190"/>
      <c r="AK41" s="310"/>
      <c r="AL41" s="189"/>
      <c r="AM41" s="190"/>
      <c r="AN41" s="188"/>
      <c r="AO41" s="189"/>
      <c r="AP41" s="190"/>
      <c r="AQ41" s="188"/>
      <c r="AR41" s="189"/>
      <c r="AS41" s="362"/>
      <c r="AT41" s="363"/>
      <c r="AU41" s="365"/>
      <c r="AV41" s="365"/>
      <c r="AW41" s="362">
        <v>18</v>
      </c>
      <c r="AX41" s="363"/>
      <c r="AY41" s="194"/>
      <c r="AZ41" s="181"/>
      <c r="BA41" s="182">
        <f t="shared" si="0"/>
        <v>18</v>
      </c>
    </row>
    <row r="42" spans="1:61" x14ac:dyDescent="0.2">
      <c r="A42" s="183">
        <f t="shared" si="1"/>
        <v>31</v>
      </c>
      <c r="B42" s="196" t="s">
        <v>569</v>
      </c>
      <c r="C42" s="184"/>
      <c r="D42" s="185"/>
      <c r="E42" s="186"/>
      <c r="F42" s="187"/>
      <c r="G42" s="188">
        <v>16</v>
      </c>
      <c r="H42" s="188"/>
      <c r="I42" s="189"/>
      <c r="J42" s="190"/>
      <c r="K42" s="189"/>
      <c r="L42" s="190"/>
      <c r="M42" s="189"/>
      <c r="N42" s="186"/>
      <c r="O42" s="185"/>
      <c r="P42" s="191"/>
      <c r="Q42" s="188"/>
      <c r="R42" s="192"/>
      <c r="S42" s="191"/>
      <c r="T42" s="192"/>
      <c r="U42" s="191"/>
      <c r="V42" s="188"/>
      <c r="W42" s="188"/>
      <c r="X42" s="191"/>
      <c r="Y42" s="188"/>
      <c r="Z42" s="192"/>
      <c r="AA42" s="193"/>
      <c r="AB42" s="185"/>
      <c r="AC42" s="185"/>
      <c r="AD42" s="297"/>
      <c r="AE42" s="298"/>
      <c r="AF42" s="296"/>
      <c r="AG42" s="178"/>
      <c r="AH42" s="188"/>
      <c r="AI42" s="189"/>
      <c r="AJ42" s="190"/>
      <c r="AK42" s="310"/>
      <c r="AL42" s="189"/>
      <c r="AM42" s="190"/>
      <c r="AN42" s="188"/>
      <c r="AO42" s="189"/>
      <c r="AP42" s="190"/>
      <c r="AQ42" s="188"/>
      <c r="AR42" s="189"/>
      <c r="AS42" s="362"/>
      <c r="AT42" s="363"/>
      <c r="AU42" s="365"/>
      <c r="AV42" s="365"/>
      <c r="AW42" s="190"/>
      <c r="AX42" s="189"/>
      <c r="AY42" s="194"/>
      <c r="AZ42" s="181"/>
      <c r="BA42" s="182">
        <f t="shared" si="0"/>
        <v>16</v>
      </c>
    </row>
    <row r="43" spans="1:61" x14ac:dyDescent="0.2">
      <c r="A43" s="183">
        <f t="shared" si="1"/>
        <v>32</v>
      </c>
      <c r="B43" s="196" t="s">
        <v>204</v>
      </c>
      <c r="C43" s="184"/>
      <c r="D43" s="185"/>
      <c r="E43" s="186"/>
      <c r="F43" s="187"/>
      <c r="G43" s="188"/>
      <c r="H43" s="188"/>
      <c r="I43" s="189"/>
      <c r="J43" s="190">
        <v>13</v>
      </c>
      <c r="K43" s="189"/>
      <c r="L43" s="190"/>
      <c r="M43" s="189"/>
      <c r="N43" s="186"/>
      <c r="O43" s="185"/>
      <c r="P43" s="191"/>
      <c r="Q43" s="188"/>
      <c r="R43" s="192"/>
      <c r="S43" s="191"/>
      <c r="T43" s="192"/>
      <c r="U43" s="191"/>
      <c r="V43" s="188"/>
      <c r="W43" s="188"/>
      <c r="X43" s="191"/>
      <c r="Y43" s="188"/>
      <c r="Z43" s="192"/>
      <c r="AA43" s="193"/>
      <c r="AB43" s="185"/>
      <c r="AC43" s="185"/>
      <c r="AD43" s="297"/>
      <c r="AE43" s="298"/>
      <c r="AF43" s="296"/>
      <c r="AG43" s="178"/>
      <c r="AH43" s="188"/>
      <c r="AI43" s="189"/>
      <c r="AJ43" s="190"/>
      <c r="AK43" s="310"/>
      <c r="AL43" s="189"/>
      <c r="AM43" s="190"/>
      <c r="AN43" s="188"/>
      <c r="AO43" s="189"/>
      <c r="AP43" s="190"/>
      <c r="AQ43" s="188"/>
      <c r="AR43" s="189"/>
      <c r="AS43" s="362"/>
      <c r="AT43" s="363"/>
      <c r="AU43" s="365"/>
      <c r="AV43" s="365"/>
      <c r="AW43" s="362"/>
      <c r="AX43" s="363"/>
      <c r="AY43" s="194"/>
      <c r="AZ43" s="181"/>
      <c r="BA43" s="182">
        <f t="shared" si="0"/>
        <v>13</v>
      </c>
    </row>
    <row r="44" spans="1:61" ht="13.5" thickBot="1" x14ac:dyDescent="0.25">
      <c r="A44" s="183">
        <f t="shared" si="1"/>
        <v>33</v>
      </c>
      <c r="B44" s="373" t="s">
        <v>206</v>
      </c>
      <c r="C44" s="197"/>
      <c r="D44" s="198"/>
      <c r="E44" s="199"/>
      <c r="F44" s="200"/>
      <c r="G44" s="201"/>
      <c r="H44" s="201"/>
      <c r="I44" s="202"/>
      <c r="J44" s="203"/>
      <c r="K44" s="202"/>
      <c r="L44" s="203"/>
      <c r="M44" s="202"/>
      <c r="N44" s="199">
        <v>11</v>
      </c>
      <c r="O44" s="198"/>
      <c r="P44" s="204"/>
      <c r="Q44" s="201"/>
      <c r="R44" s="205"/>
      <c r="S44" s="204"/>
      <c r="T44" s="205"/>
      <c r="U44" s="204"/>
      <c r="V44" s="201"/>
      <c r="W44" s="201"/>
      <c r="X44" s="204"/>
      <c r="Y44" s="201"/>
      <c r="Z44" s="205"/>
      <c r="AA44" s="206"/>
      <c r="AB44" s="198"/>
      <c r="AC44" s="198"/>
      <c r="AD44" s="204"/>
      <c r="AE44" s="205"/>
      <c r="AF44" s="299"/>
      <c r="AG44" s="294"/>
      <c r="AH44" s="188"/>
      <c r="AI44" s="189"/>
      <c r="AJ44" s="203"/>
      <c r="AK44" s="201"/>
      <c r="AL44" s="202"/>
      <c r="AM44" s="203"/>
      <c r="AN44" s="201"/>
      <c r="AO44" s="202"/>
      <c r="AP44" s="203"/>
      <c r="AQ44" s="201"/>
      <c r="AR44" s="202"/>
      <c r="AS44" s="367"/>
      <c r="AT44" s="368"/>
      <c r="AU44" s="370"/>
      <c r="AV44" s="370"/>
      <c r="AW44" s="367"/>
      <c r="AX44" s="368"/>
      <c r="AY44" s="207"/>
      <c r="AZ44" s="208"/>
      <c r="BA44" s="209">
        <f t="shared" si="0"/>
        <v>11</v>
      </c>
    </row>
    <row r="45" spans="1:61" ht="9" customHeight="1" x14ac:dyDescent="0.2">
      <c r="B45" s="210"/>
    </row>
    <row r="46" spans="1:61" ht="28.5" customHeight="1" thickBot="1" x14ac:dyDescent="0.25">
      <c r="A46" s="519" t="s">
        <v>207</v>
      </c>
      <c r="B46" s="519"/>
      <c r="C46" s="519"/>
      <c r="D46" s="519"/>
      <c r="E46" s="519"/>
      <c r="F46" s="519"/>
      <c r="G46" s="519"/>
      <c r="H46" s="519"/>
      <c r="I46" s="519"/>
      <c r="J46" s="519"/>
      <c r="K46" s="519"/>
      <c r="L46" s="519"/>
      <c r="M46" s="519"/>
      <c r="N46" s="519"/>
      <c r="O46" s="519"/>
      <c r="P46" s="519"/>
      <c r="Q46" s="519"/>
      <c r="R46" s="519"/>
      <c r="S46" s="519"/>
      <c r="T46" s="519"/>
      <c r="U46" s="519"/>
      <c r="V46" s="519"/>
      <c r="W46" s="519"/>
      <c r="X46" s="519"/>
      <c r="Y46" s="519"/>
      <c r="Z46" s="519"/>
      <c r="AA46" s="519"/>
      <c r="AB46" s="519"/>
      <c r="AC46" s="519"/>
      <c r="AD46" s="519"/>
      <c r="AE46" s="519"/>
      <c r="AF46" s="519"/>
      <c r="AG46" s="519"/>
      <c r="AH46" s="519"/>
      <c r="AI46" s="519"/>
      <c r="AJ46" s="519"/>
      <c r="AK46" s="519"/>
      <c r="AL46" s="519"/>
      <c r="AM46" s="519"/>
      <c r="AN46" s="519"/>
      <c r="AO46" s="519"/>
      <c r="AP46" s="519"/>
      <c r="AQ46" s="519"/>
      <c r="AR46" s="519"/>
      <c r="AS46" s="519"/>
      <c r="AT46" s="519"/>
      <c r="AU46" s="519"/>
      <c r="AV46" s="519"/>
      <c r="AW46" s="519"/>
      <c r="AX46" s="519"/>
      <c r="AY46" s="519"/>
      <c r="AZ46" s="519"/>
      <c r="BA46" s="519"/>
      <c r="BB46" s="212"/>
      <c r="BC46" s="212"/>
      <c r="BD46" s="212"/>
      <c r="BE46" s="212"/>
      <c r="BF46" s="212"/>
      <c r="BG46" s="212"/>
      <c r="BH46" s="212"/>
      <c r="BI46" s="212"/>
    </row>
    <row r="47" spans="1:61" ht="20.45" customHeight="1" thickBot="1" x14ac:dyDescent="0.25">
      <c r="B47" s="213" t="s">
        <v>6</v>
      </c>
      <c r="C47" s="214">
        <v>1</v>
      </c>
      <c r="D47" s="214">
        <v>2</v>
      </c>
      <c r="E47" s="214">
        <v>3</v>
      </c>
      <c r="F47" s="214">
        <v>4</v>
      </c>
      <c r="G47" s="308">
        <v>5</v>
      </c>
      <c r="H47" s="214">
        <v>6</v>
      </c>
      <c r="I47" s="214">
        <v>7</v>
      </c>
      <c r="J47" s="214">
        <v>8</v>
      </c>
      <c r="K47" s="214">
        <v>9</v>
      </c>
      <c r="L47" s="214">
        <v>10</v>
      </c>
      <c r="M47" s="214">
        <v>11</v>
      </c>
      <c r="N47" s="214">
        <v>12</v>
      </c>
      <c r="O47" s="214">
        <v>13</v>
      </c>
      <c r="P47" s="214">
        <v>14</v>
      </c>
      <c r="Q47" s="214">
        <v>15</v>
      </c>
      <c r="R47" s="214">
        <v>16</v>
      </c>
      <c r="S47" s="214">
        <v>17</v>
      </c>
      <c r="T47" s="215">
        <v>18</v>
      </c>
      <c r="U47" s="214">
        <v>19</v>
      </c>
      <c r="V47" s="216">
        <v>20</v>
      </c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158"/>
      <c r="AY47" s="301"/>
      <c r="AZ47" s="211"/>
      <c r="BA47" s="211"/>
      <c r="BB47" s="211"/>
      <c r="BC47" s="211"/>
      <c r="BD47" s="211"/>
      <c r="BE47" s="211"/>
      <c r="BF47" s="211"/>
      <c r="BG47" s="211"/>
      <c r="BH47" s="211"/>
      <c r="BI47" s="211"/>
    </row>
    <row r="48" spans="1:61" ht="20.45" customHeight="1" thickBot="1" x14ac:dyDescent="0.25">
      <c r="B48" s="218" t="s">
        <v>23</v>
      </c>
      <c r="C48" s="219">
        <v>20</v>
      </c>
      <c r="D48" s="219">
        <v>18</v>
      </c>
      <c r="E48" s="219">
        <v>16</v>
      </c>
      <c r="F48" s="219">
        <v>15</v>
      </c>
      <c r="G48" s="309">
        <v>14</v>
      </c>
      <c r="H48" s="219">
        <v>13</v>
      </c>
      <c r="I48" s="219">
        <v>12</v>
      </c>
      <c r="J48" s="219">
        <v>11</v>
      </c>
      <c r="K48" s="219">
        <v>10</v>
      </c>
      <c r="L48" s="219">
        <v>9</v>
      </c>
      <c r="M48" s="219">
        <v>8</v>
      </c>
      <c r="N48" s="219">
        <v>7</v>
      </c>
      <c r="O48" s="219">
        <v>6</v>
      </c>
      <c r="P48" s="219">
        <v>5</v>
      </c>
      <c r="Q48" s="219">
        <v>4</v>
      </c>
      <c r="R48" s="219">
        <v>3</v>
      </c>
      <c r="S48" s="219">
        <v>2</v>
      </c>
      <c r="T48" s="219">
        <v>1</v>
      </c>
      <c r="U48" s="219">
        <v>1</v>
      </c>
      <c r="V48" s="220">
        <v>1</v>
      </c>
      <c r="W48" s="221"/>
      <c r="X48" s="221"/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221"/>
      <c r="AK48" s="221"/>
      <c r="AL48" s="221"/>
      <c r="AM48" s="221"/>
      <c r="AN48" s="221"/>
      <c r="AO48" s="221"/>
      <c r="AP48" s="221"/>
      <c r="AQ48" s="221"/>
      <c r="AR48" s="221"/>
      <c r="AS48" s="221"/>
      <c r="AT48" s="221"/>
      <c r="AU48" s="221"/>
      <c r="AV48" s="221"/>
      <c r="AW48" s="221"/>
      <c r="AX48" s="158"/>
      <c r="AY48" s="301"/>
      <c r="AZ48" s="211"/>
      <c r="BA48" s="211"/>
      <c r="BB48" s="211"/>
      <c r="BC48" s="211"/>
      <c r="BD48" s="211"/>
      <c r="BE48" s="211"/>
      <c r="BF48" s="211"/>
      <c r="BG48" s="211"/>
      <c r="BH48" s="211"/>
      <c r="BI48" s="211"/>
    </row>
    <row r="49" spans="1:53" x14ac:dyDescent="0.2">
      <c r="C49" s="158"/>
      <c r="D49" s="158"/>
      <c r="E49" s="158"/>
      <c r="F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U49" s="158"/>
      <c r="AV49" s="158"/>
      <c r="AW49" s="158"/>
      <c r="AX49" s="158"/>
      <c r="BA49" s="158"/>
    </row>
    <row r="50" spans="1:53" x14ac:dyDescent="0.2">
      <c r="A50" s="222" t="s">
        <v>16</v>
      </c>
      <c r="C50" s="158"/>
      <c r="D50" s="158"/>
      <c r="E50" s="108" t="s">
        <v>125</v>
      </c>
      <c r="F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222" t="s">
        <v>90</v>
      </c>
      <c r="AD50" s="222"/>
      <c r="AE50" s="158"/>
      <c r="AF50" s="158"/>
      <c r="AG50" s="158"/>
      <c r="AH50" s="158"/>
      <c r="AI50" s="158"/>
      <c r="AJ50" s="158"/>
      <c r="AK50" s="158"/>
      <c r="AL50" s="158"/>
      <c r="AM50" s="108" t="s">
        <v>570</v>
      </c>
      <c r="AN50" s="108"/>
      <c r="AO50" s="108"/>
      <c r="AP50" s="108"/>
      <c r="AQ50" s="108"/>
      <c r="AU50" s="158"/>
      <c r="AV50" s="158"/>
      <c r="AW50" s="158"/>
      <c r="AX50" s="158"/>
      <c r="BA50" s="158"/>
    </row>
    <row r="51" spans="1:53" x14ac:dyDescent="0.2">
      <c r="A51" s="222"/>
      <c r="C51" s="158"/>
      <c r="D51" s="158"/>
      <c r="E51" s="158"/>
      <c r="F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222"/>
      <c r="AD51" s="222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U51" s="158"/>
      <c r="AV51" s="158"/>
      <c r="AW51" s="158"/>
      <c r="AX51" s="158"/>
      <c r="BA51" s="158"/>
    </row>
    <row r="52" spans="1:53" x14ac:dyDescent="0.2">
      <c r="A52" s="222" t="s">
        <v>17</v>
      </c>
      <c r="C52" s="158"/>
      <c r="D52" s="158"/>
      <c r="E52" s="158" t="s">
        <v>208</v>
      </c>
      <c r="F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222" t="s">
        <v>91</v>
      </c>
      <c r="AD52" s="222"/>
      <c r="AE52" s="158"/>
      <c r="AF52" s="158"/>
      <c r="AG52" s="158"/>
      <c r="AH52" s="158"/>
      <c r="AI52" s="158"/>
      <c r="AJ52" s="158"/>
      <c r="AK52" s="158"/>
      <c r="AL52" s="158"/>
      <c r="AM52" s="108" t="s">
        <v>571</v>
      </c>
      <c r="AN52" s="108"/>
      <c r="AO52" s="108"/>
      <c r="AP52" s="158"/>
      <c r="AQ52" s="158"/>
      <c r="AU52" s="158"/>
      <c r="AV52" s="158"/>
      <c r="AW52" s="158"/>
      <c r="AX52" s="158"/>
      <c r="BA52" s="158"/>
    </row>
    <row r="53" spans="1:53" x14ac:dyDescent="0.2"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223"/>
      <c r="Y53" s="223"/>
    </row>
  </sheetData>
  <sortState ref="B41:BA44">
    <sortCondition descending="1" ref="BA41:BA44"/>
  </sortState>
  <mergeCells count="37">
    <mergeCell ref="A46:BA46"/>
    <mergeCell ref="A8:C8"/>
    <mergeCell ref="AH11:AI11"/>
    <mergeCell ref="AJ11:AL11"/>
    <mergeCell ref="AM11:AO11"/>
    <mergeCell ref="AP11:AR11"/>
    <mergeCell ref="AS11:AT11"/>
    <mergeCell ref="AU11:AV11"/>
    <mergeCell ref="AY10:AY11"/>
    <mergeCell ref="AZ10:AZ11"/>
    <mergeCell ref="BA10:BA11"/>
    <mergeCell ref="G11:I11"/>
    <mergeCell ref="J11:K11"/>
    <mergeCell ref="L11:M11"/>
    <mergeCell ref="N11:O11"/>
    <mergeCell ref="P11:R11"/>
    <mergeCell ref="S11:T11"/>
    <mergeCell ref="U11:W11"/>
    <mergeCell ref="A7:C7"/>
    <mergeCell ref="I7:AU7"/>
    <mergeCell ref="A10:A11"/>
    <mergeCell ref="B10:B11"/>
    <mergeCell ref="C10:F10"/>
    <mergeCell ref="G10:O10"/>
    <mergeCell ref="P10:AG10"/>
    <mergeCell ref="AH10:AX10"/>
    <mergeCell ref="X11:Z11"/>
    <mergeCell ref="AA11:AC11"/>
    <mergeCell ref="AW11:AX11"/>
    <mergeCell ref="AD11:AE11"/>
    <mergeCell ref="AF11:AG11"/>
    <mergeCell ref="I6:AU6"/>
    <mergeCell ref="A1:BA1"/>
    <mergeCell ref="A2:BA2"/>
    <mergeCell ref="A3:BA3"/>
    <mergeCell ref="A4:BA4"/>
    <mergeCell ref="A5:T5"/>
  </mergeCells>
  <pageMargins left="0.590551137924194" right="0.19685038924217199" top="0.590551137924194" bottom="0.590551137924194" header="0" footer="0"/>
  <pageSetup paperSize="9" scale="6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view="pageLayout" topLeftCell="A31" zoomScaleNormal="100" workbookViewId="0">
      <selection activeCell="B40" sqref="B40"/>
    </sheetView>
  </sheetViews>
  <sheetFormatPr defaultColWidth="8.7109375" defaultRowHeight="15" x14ac:dyDescent="0.25"/>
  <cols>
    <col min="1" max="1" width="4.5703125" style="84" customWidth="1"/>
    <col min="2" max="2" width="35.28515625" style="85" customWidth="1"/>
    <col min="3" max="3" width="21.42578125" style="85" customWidth="1"/>
    <col min="4" max="4" width="9.5703125" style="85" customWidth="1"/>
    <col min="5" max="5" width="24" style="85" customWidth="1"/>
    <col min="6" max="6" width="13.7109375" style="85" customWidth="1"/>
    <col min="7" max="256" width="8.7109375" style="85"/>
    <col min="257" max="257" width="4.5703125" style="85" customWidth="1"/>
    <col min="258" max="258" width="36.42578125" style="85" customWidth="1"/>
    <col min="259" max="259" width="26.28515625" style="85" customWidth="1"/>
    <col min="260" max="260" width="9.5703125" style="85" customWidth="1"/>
    <col min="261" max="261" width="36.42578125" style="85" customWidth="1"/>
    <col min="262" max="262" width="13.7109375" style="85" customWidth="1"/>
    <col min="263" max="512" width="8.7109375" style="85"/>
    <col min="513" max="513" width="4.5703125" style="85" customWidth="1"/>
    <col min="514" max="514" width="36.42578125" style="85" customWidth="1"/>
    <col min="515" max="515" width="26.28515625" style="85" customWidth="1"/>
    <col min="516" max="516" width="9.5703125" style="85" customWidth="1"/>
    <col min="517" max="517" width="36.42578125" style="85" customWidth="1"/>
    <col min="518" max="518" width="13.7109375" style="85" customWidth="1"/>
    <col min="519" max="768" width="8.7109375" style="85"/>
    <col min="769" max="769" width="4.5703125" style="85" customWidth="1"/>
    <col min="770" max="770" width="36.42578125" style="85" customWidth="1"/>
    <col min="771" max="771" width="26.28515625" style="85" customWidth="1"/>
    <col min="772" max="772" width="9.5703125" style="85" customWidth="1"/>
    <col min="773" max="773" width="36.42578125" style="85" customWidth="1"/>
    <col min="774" max="774" width="13.7109375" style="85" customWidth="1"/>
    <col min="775" max="16384" width="8.7109375" style="85"/>
  </cols>
  <sheetData>
    <row r="1" spans="1:6" x14ac:dyDescent="0.25">
      <c r="A1" s="532" t="s">
        <v>26</v>
      </c>
      <c r="B1" s="532"/>
      <c r="C1" s="532"/>
      <c r="D1" s="532"/>
      <c r="E1" s="532"/>
      <c r="F1" s="532"/>
    </row>
    <row r="2" spans="1:6" x14ac:dyDescent="0.25">
      <c r="A2" s="532" t="s">
        <v>92</v>
      </c>
      <c r="B2" s="532"/>
      <c r="C2" s="532"/>
      <c r="D2" s="532"/>
      <c r="E2" s="532"/>
      <c r="F2" s="532"/>
    </row>
    <row r="3" spans="1:6" x14ac:dyDescent="0.25">
      <c r="A3" s="533" t="s">
        <v>188</v>
      </c>
      <c r="B3" s="533"/>
      <c r="C3" s="533"/>
      <c r="D3" s="533"/>
      <c r="E3" s="533"/>
      <c r="F3" s="533"/>
    </row>
    <row r="4" spans="1:6" x14ac:dyDescent="0.25">
      <c r="A4" s="532" t="s">
        <v>189</v>
      </c>
      <c r="B4" s="532"/>
      <c r="C4" s="532"/>
      <c r="D4" s="532"/>
      <c r="E4" s="532"/>
      <c r="F4" s="532"/>
    </row>
    <row r="5" spans="1:6" x14ac:dyDescent="0.25">
      <c r="A5" s="124"/>
      <c r="B5" s="124"/>
      <c r="C5" s="124"/>
      <c r="D5" s="124"/>
      <c r="E5" s="124"/>
      <c r="F5" s="124"/>
    </row>
    <row r="6" spans="1:6" ht="15.75" x14ac:dyDescent="0.25">
      <c r="A6" s="534" t="s">
        <v>179</v>
      </c>
      <c r="B6" s="534"/>
      <c r="C6" s="534"/>
      <c r="D6" s="534"/>
      <c r="E6" s="534"/>
      <c r="F6" s="534"/>
    </row>
    <row r="7" spans="1:6" ht="15.75" x14ac:dyDescent="0.25">
      <c r="A7" s="534" t="s">
        <v>194</v>
      </c>
      <c r="B7" s="534"/>
      <c r="C7" s="534"/>
      <c r="D7" s="534"/>
      <c r="E7" s="534"/>
      <c r="F7" s="534"/>
    </row>
    <row r="8" spans="1:6" x14ac:dyDescent="0.25">
      <c r="A8" s="124"/>
      <c r="B8" s="124"/>
      <c r="C8" s="124"/>
      <c r="D8" s="124"/>
      <c r="E8" s="124"/>
      <c r="F8" s="124"/>
    </row>
    <row r="9" spans="1:6" x14ac:dyDescent="0.25">
      <c r="A9" s="124"/>
      <c r="B9" s="125" t="s">
        <v>185</v>
      </c>
      <c r="C9" s="126"/>
      <c r="D9" s="126"/>
      <c r="E9" s="124"/>
      <c r="F9" s="124"/>
    </row>
    <row r="10" spans="1:6" x14ac:dyDescent="0.25">
      <c r="A10" s="124"/>
      <c r="B10" s="125" t="s">
        <v>186</v>
      </c>
      <c r="C10" s="126"/>
      <c r="D10" s="126"/>
      <c r="E10" s="127"/>
      <c r="F10" s="127"/>
    </row>
    <row r="11" spans="1:6" x14ac:dyDescent="0.25">
      <c r="A11" s="532"/>
      <c r="B11" s="532"/>
      <c r="C11" s="532"/>
      <c r="D11" s="532"/>
      <c r="E11" s="532"/>
      <c r="F11" s="532"/>
    </row>
    <row r="12" spans="1:6" ht="30" customHeight="1" x14ac:dyDescent="0.25">
      <c r="A12" s="86" t="s">
        <v>110</v>
      </c>
      <c r="B12" s="87" t="s">
        <v>111</v>
      </c>
      <c r="C12" s="86" t="s">
        <v>143</v>
      </c>
      <c r="D12" s="88" t="s">
        <v>144</v>
      </c>
      <c r="E12" s="86" t="s">
        <v>145</v>
      </c>
      <c r="F12" s="89" t="s">
        <v>146</v>
      </c>
    </row>
    <row r="13" spans="1:6" ht="25.5" customHeight="1" x14ac:dyDescent="0.25">
      <c r="A13" s="86">
        <v>1</v>
      </c>
      <c r="B13" s="312" t="s">
        <v>147</v>
      </c>
      <c r="C13" s="86" t="s">
        <v>16</v>
      </c>
      <c r="D13" s="86" t="s">
        <v>27</v>
      </c>
      <c r="E13" s="86" t="s">
        <v>148</v>
      </c>
      <c r="F13" s="86" t="s">
        <v>182</v>
      </c>
    </row>
    <row r="14" spans="1:6" ht="25.5" customHeight="1" x14ac:dyDescent="0.25">
      <c r="A14" s="86">
        <f>A13+1</f>
        <v>2</v>
      </c>
      <c r="B14" s="312" t="s">
        <v>149</v>
      </c>
      <c r="C14" s="86" t="s">
        <v>17</v>
      </c>
      <c r="D14" s="86" t="s">
        <v>27</v>
      </c>
      <c r="E14" s="86" t="s">
        <v>142</v>
      </c>
      <c r="F14" s="86" t="s">
        <v>182</v>
      </c>
    </row>
    <row r="15" spans="1:6" ht="25.5" customHeight="1" x14ac:dyDescent="0.25">
      <c r="A15" s="86">
        <f t="shared" ref="A15:A39" si="0">A14+1</f>
        <v>3</v>
      </c>
      <c r="B15" s="90" t="s">
        <v>171</v>
      </c>
      <c r="C15" s="86" t="s">
        <v>151</v>
      </c>
      <c r="D15" s="86" t="s">
        <v>167</v>
      </c>
      <c r="E15" s="86" t="s">
        <v>249</v>
      </c>
      <c r="F15" s="86" t="s">
        <v>182</v>
      </c>
    </row>
    <row r="16" spans="1:6" ht="25.5" customHeight="1" x14ac:dyDescent="0.25">
      <c r="A16" s="86">
        <f t="shared" si="0"/>
        <v>4</v>
      </c>
      <c r="B16" s="312" t="s">
        <v>150</v>
      </c>
      <c r="C16" s="86" t="s">
        <v>29</v>
      </c>
      <c r="D16" s="86" t="s">
        <v>27</v>
      </c>
      <c r="E16" s="86" t="s">
        <v>136</v>
      </c>
      <c r="F16" s="86" t="s">
        <v>182</v>
      </c>
    </row>
    <row r="17" spans="1:6" ht="25.5" customHeight="1" x14ac:dyDescent="0.25">
      <c r="A17" s="86">
        <f t="shared" si="0"/>
        <v>5</v>
      </c>
      <c r="B17" s="312" t="s">
        <v>155</v>
      </c>
      <c r="C17" s="86" t="s">
        <v>153</v>
      </c>
      <c r="D17" s="86" t="s">
        <v>27</v>
      </c>
      <c r="E17" s="86" t="s">
        <v>156</v>
      </c>
      <c r="F17" s="86" t="s">
        <v>182</v>
      </c>
    </row>
    <row r="18" spans="1:6" ht="25.5" customHeight="1" x14ac:dyDescent="0.25">
      <c r="A18" s="86">
        <f t="shared" si="0"/>
        <v>6</v>
      </c>
      <c r="B18" s="312" t="s">
        <v>577</v>
      </c>
      <c r="C18" s="86" t="s">
        <v>153</v>
      </c>
      <c r="D18" s="86" t="s">
        <v>27</v>
      </c>
      <c r="E18" s="311" t="s">
        <v>588</v>
      </c>
      <c r="F18" s="86" t="s">
        <v>182</v>
      </c>
    </row>
    <row r="19" spans="1:6" ht="25.5" customHeight="1" x14ac:dyDescent="0.25">
      <c r="A19" s="86">
        <f t="shared" si="0"/>
        <v>7</v>
      </c>
      <c r="B19" s="312" t="s">
        <v>163</v>
      </c>
      <c r="C19" s="86" t="s">
        <v>153</v>
      </c>
      <c r="D19" s="86" t="s">
        <v>27</v>
      </c>
      <c r="E19" s="86" t="s">
        <v>141</v>
      </c>
      <c r="F19" s="86" t="s">
        <v>182</v>
      </c>
    </row>
    <row r="20" spans="1:6" ht="25.5" customHeight="1" x14ac:dyDescent="0.25">
      <c r="A20" s="86">
        <f t="shared" si="0"/>
        <v>8</v>
      </c>
      <c r="B20" s="90" t="s">
        <v>164</v>
      </c>
      <c r="C20" s="86" t="s">
        <v>153</v>
      </c>
      <c r="D20" s="86" t="s">
        <v>27</v>
      </c>
      <c r="E20" s="86" t="s">
        <v>141</v>
      </c>
      <c r="F20" s="86" t="s">
        <v>182</v>
      </c>
    </row>
    <row r="21" spans="1:6" ht="25.5" customHeight="1" x14ac:dyDescent="0.25">
      <c r="A21" s="86">
        <f t="shared" si="0"/>
        <v>9</v>
      </c>
      <c r="B21" s="90" t="s">
        <v>177</v>
      </c>
      <c r="C21" s="86" t="s">
        <v>153</v>
      </c>
      <c r="D21" s="86" t="s">
        <v>27</v>
      </c>
      <c r="E21" s="86" t="s">
        <v>156</v>
      </c>
      <c r="F21" s="86" t="s">
        <v>182</v>
      </c>
    </row>
    <row r="22" spans="1:6" ht="25.5" customHeight="1" x14ac:dyDescent="0.25">
      <c r="A22" s="86">
        <f t="shared" si="0"/>
        <v>10</v>
      </c>
      <c r="B22" s="90" t="s">
        <v>152</v>
      </c>
      <c r="C22" s="86" t="s">
        <v>180</v>
      </c>
      <c r="D22" s="86" t="s">
        <v>27</v>
      </c>
      <c r="E22" s="86" t="s">
        <v>154</v>
      </c>
      <c r="F22" s="86" t="s">
        <v>182</v>
      </c>
    </row>
    <row r="23" spans="1:6" ht="25.5" customHeight="1" x14ac:dyDescent="0.25">
      <c r="A23" s="86">
        <f t="shared" si="0"/>
        <v>11</v>
      </c>
      <c r="B23" s="90" t="s">
        <v>178</v>
      </c>
      <c r="C23" s="86" t="s">
        <v>153</v>
      </c>
      <c r="D23" s="86" t="s">
        <v>27</v>
      </c>
      <c r="E23" s="86" t="s">
        <v>134</v>
      </c>
      <c r="F23" s="86" t="s">
        <v>183</v>
      </c>
    </row>
    <row r="24" spans="1:6" ht="25.5" customHeight="1" x14ac:dyDescent="0.25">
      <c r="A24" s="86">
        <f t="shared" si="0"/>
        <v>12</v>
      </c>
      <c r="B24" s="90" t="s">
        <v>169</v>
      </c>
      <c r="C24" s="86" t="s">
        <v>153</v>
      </c>
      <c r="D24" s="86" t="s">
        <v>27</v>
      </c>
      <c r="E24" s="86" t="s">
        <v>170</v>
      </c>
      <c r="F24" s="86" t="s">
        <v>182</v>
      </c>
    </row>
    <row r="25" spans="1:6" ht="25.5" customHeight="1" x14ac:dyDescent="0.25">
      <c r="A25" s="86">
        <f t="shared" si="0"/>
        <v>13</v>
      </c>
      <c r="B25" s="90" t="s">
        <v>161</v>
      </c>
      <c r="C25" s="86" t="s">
        <v>153</v>
      </c>
      <c r="D25" s="86" t="s">
        <v>27</v>
      </c>
      <c r="E25" s="86" t="s">
        <v>162</v>
      </c>
      <c r="F25" s="86" t="s">
        <v>182</v>
      </c>
    </row>
    <row r="26" spans="1:6" ht="25.5" customHeight="1" x14ac:dyDescent="0.25">
      <c r="A26" s="86">
        <f t="shared" si="0"/>
        <v>14</v>
      </c>
      <c r="B26" s="90" t="s">
        <v>158</v>
      </c>
      <c r="C26" s="86" t="s">
        <v>153</v>
      </c>
      <c r="D26" s="86" t="s">
        <v>27</v>
      </c>
      <c r="E26" s="86" t="s">
        <v>159</v>
      </c>
      <c r="F26" s="86" t="s">
        <v>182</v>
      </c>
    </row>
    <row r="27" spans="1:6" ht="25.5" customHeight="1" x14ac:dyDescent="0.25">
      <c r="A27" s="86">
        <f t="shared" si="0"/>
        <v>15</v>
      </c>
      <c r="B27" s="313" t="s">
        <v>576</v>
      </c>
      <c r="C27" s="86" t="s">
        <v>153</v>
      </c>
      <c r="D27" s="86" t="s">
        <v>27</v>
      </c>
      <c r="E27" s="311" t="s">
        <v>154</v>
      </c>
      <c r="F27" s="86" t="s">
        <v>182</v>
      </c>
    </row>
    <row r="28" spans="1:6" ht="25.5" customHeight="1" x14ac:dyDescent="0.25">
      <c r="A28" s="86">
        <f t="shared" si="0"/>
        <v>16</v>
      </c>
      <c r="B28" s="313" t="s">
        <v>157</v>
      </c>
      <c r="C28" s="86" t="s">
        <v>153</v>
      </c>
      <c r="D28" s="86" t="s">
        <v>27</v>
      </c>
      <c r="E28" s="86" t="s">
        <v>156</v>
      </c>
      <c r="F28" s="86" t="s">
        <v>182</v>
      </c>
    </row>
    <row r="29" spans="1:6" ht="25.5" customHeight="1" x14ac:dyDescent="0.25">
      <c r="A29" s="86">
        <f t="shared" si="0"/>
        <v>17</v>
      </c>
      <c r="B29" s="313" t="s">
        <v>160</v>
      </c>
      <c r="C29" s="86" t="s">
        <v>180</v>
      </c>
      <c r="D29" s="86" t="s">
        <v>27</v>
      </c>
      <c r="E29" s="86" t="s">
        <v>138</v>
      </c>
      <c r="F29" s="86" t="s">
        <v>182</v>
      </c>
    </row>
    <row r="30" spans="1:6" ht="25.5" customHeight="1" x14ac:dyDescent="0.25">
      <c r="A30" s="86">
        <f t="shared" si="0"/>
        <v>18</v>
      </c>
      <c r="B30" s="90" t="s">
        <v>165</v>
      </c>
      <c r="C30" s="86" t="s">
        <v>153</v>
      </c>
      <c r="D30" s="86" t="s">
        <v>27</v>
      </c>
      <c r="E30" s="86" t="s">
        <v>131</v>
      </c>
      <c r="F30" s="86" t="s">
        <v>182</v>
      </c>
    </row>
    <row r="31" spans="1:6" ht="25.5" customHeight="1" x14ac:dyDescent="0.25">
      <c r="A31" s="86">
        <f t="shared" si="0"/>
        <v>19</v>
      </c>
      <c r="B31" s="90" t="s">
        <v>575</v>
      </c>
      <c r="C31" s="86" t="s">
        <v>153</v>
      </c>
      <c r="D31" s="86" t="s">
        <v>27</v>
      </c>
      <c r="E31" s="86" t="s">
        <v>172</v>
      </c>
      <c r="F31" s="86" t="s">
        <v>182</v>
      </c>
    </row>
    <row r="32" spans="1:6" ht="25.5" customHeight="1" x14ac:dyDescent="0.25">
      <c r="A32" s="86">
        <f t="shared" si="0"/>
        <v>20</v>
      </c>
      <c r="B32" s="90" t="s">
        <v>168</v>
      </c>
      <c r="C32" s="86" t="s">
        <v>153</v>
      </c>
      <c r="D32" s="86" t="s">
        <v>27</v>
      </c>
      <c r="E32" s="86" t="s">
        <v>138</v>
      </c>
      <c r="F32" s="86" t="s">
        <v>182</v>
      </c>
    </row>
    <row r="33" spans="1:6" ht="25.5" customHeight="1" x14ac:dyDescent="0.25">
      <c r="A33" s="86">
        <f t="shared" si="0"/>
        <v>21</v>
      </c>
      <c r="B33" s="90" t="s">
        <v>166</v>
      </c>
      <c r="C33" s="86" t="s">
        <v>153</v>
      </c>
      <c r="D33" s="86" t="s">
        <v>27</v>
      </c>
      <c r="E33" s="86" t="s">
        <v>134</v>
      </c>
      <c r="F33" s="86" t="s">
        <v>183</v>
      </c>
    </row>
    <row r="34" spans="1:6" ht="25.5" customHeight="1" x14ac:dyDescent="0.25">
      <c r="A34" s="86">
        <f t="shared" si="0"/>
        <v>22</v>
      </c>
      <c r="B34" s="90" t="s">
        <v>591</v>
      </c>
      <c r="C34" s="86" t="s">
        <v>153</v>
      </c>
      <c r="D34" s="86" t="s">
        <v>167</v>
      </c>
      <c r="E34" s="86" t="s">
        <v>587</v>
      </c>
      <c r="F34" s="86" t="s">
        <v>182</v>
      </c>
    </row>
    <row r="35" spans="1:6" ht="25.5" customHeight="1" x14ac:dyDescent="0.25">
      <c r="A35" s="86">
        <f t="shared" si="0"/>
        <v>23</v>
      </c>
      <c r="B35" s="313" t="s">
        <v>585</v>
      </c>
      <c r="C35" s="86" t="s">
        <v>153</v>
      </c>
      <c r="D35" s="86" t="s">
        <v>167</v>
      </c>
      <c r="E35" s="86" t="s">
        <v>138</v>
      </c>
      <c r="F35" s="86" t="s">
        <v>183</v>
      </c>
    </row>
    <row r="36" spans="1:6" ht="25.5" customHeight="1" x14ac:dyDescent="0.25">
      <c r="A36" s="86">
        <f t="shared" si="0"/>
        <v>24</v>
      </c>
      <c r="B36" s="313" t="s">
        <v>586</v>
      </c>
      <c r="C36" s="86" t="s">
        <v>153</v>
      </c>
      <c r="D36" s="86" t="s">
        <v>167</v>
      </c>
      <c r="E36" s="311" t="s">
        <v>603</v>
      </c>
      <c r="F36" s="86" t="s">
        <v>183</v>
      </c>
    </row>
    <row r="37" spans="1:6" ht="25.5" customHeight="1" x14ac:dyDescent="0.25">
      <c r="A37" s="86">
        <f t="shared" si="0"/>
        <v>25</v>
      </c>
      <c r="B37" s="313" t="s">
        <v>593</v>
      </c>
      <c r="C37" s="86" t="s">
        <v>153</v>
      </c>
      <c r="D37" s="86" t="s">
        <v>167</v>
      </c>
      <c r="E37" s="86" t="s">
        <v>156</v>
      </c>
      <c r="F37" s="86" t="s">
        <v>182</v>
      </c>
    </row>
    <row r="38" spans="1:6" ht="25.5" customHeight="1" x14ac:dyDescent="0.25">
      <c r="A38" s="86">
        <f t="shared" si="0"/>
        <v>26</v>
      </c>
      <c r="B38" s="313" t="s">
        <v>578</v>
      </c>
      <c r="C38" s="86" t="s">
        <v>153</v>
      </c>
      <c r="D38" s="86" t="s">
        <v>167</v>
      </c>
      <c r="E38" s="311" t="s">
        <v>588</v>
      </c>
      <c r="F38" s="86" t="s">
        <v>183</v>
      </c>
    </row>
    <row r="39" spans="1:6" ht="25.5" customHeight="1" x14ac:dyDescent="0.25">
      <c r="A39" s="86">
        <f t="shared" si="0"/>
        <v>27</v>
      </c>
      <c r="B39" s="313" t="s">
        <v>600</v>
      </c>
      <c r="C39" s="86" t="s">
        <v>153</v>
      </c>
      <c r="D39" s="86" t="s">
        <v>167</v>
      </c>
      <c r="E39" s="311" t="s">
        <v>602</v>
      </c>
      <c r="F39" s="86" t="s">
        <v>183</v>
      </c>
    </row>
    <row r="40" spans="1:6" ht="25.5" customHeight="1" x14ac:dyDescent="0.25">
      <c r="A40" s="371">
        <v>28</v>
      </c>
      <c r="B40" s="372" t="s">
        <v>608</v>
      </c>
      <c r="C40" s="86" t="s">
        <v>153</v>
      </c>
      <c r="D40" s="86" t="s">
        <v>167</v>
      </c>
      <c r="E40" s="371" t="s">
        <v>423</v>
      </c>
      <c r="F40" s="86" t="s">
        <v>183</v>
      </c>
    </row>
    <row r="41" spans="1:6" ht="25.5" customHeight="1" x14ac:dyDescent="0.25">
      <c r="A41" s="86">
        <v>29</v>
      </c>
      <c r="B41" s="313" t="s">
        <v>601</v>
      </c>
      <c r="C41" s="86" t="s">
        <v>153</v>
      </c>
      <c r="D41" s="86" t="s">
        <v>167</v>
      </c>
      <c r="E41" s="311" t="s">
        <v>603</v>
      </c>
      <c r="F41" s="86" t="s">
        <v>183</v>
      </c>
    </row>
    <row r="42" spans="1:6" ht="25.5" customHeight="1" x14ac:dyDescent="0.25">
      <c r="A42" s="86">
        <v>30</v>
      </c>
      <c r="B42" s="313" t="s">
        <v>592</v>
      </c>
      <c r="C42" s="86" t="s">
        <v>153</v>
      </c>
      <c r="D42" s="86" t="s">
        <v>174</v>
      </c>
      <c r="E42" s="86" t="s">
        <v>156</v>
      </c>
      <c r="F42" s="86" t="s">
        <v>182</v>
      </c>
    </row>
    <row r="43" spans="1:6" ht="25.5" customHeight="1" x14ac:dyDescent="0.25">
      <c r="A43" s="86">
        <v>31</v>
      </c>
      <c r="B43" s="90" t="s">
        <v>574</v>
      </c>
      <c r="C43" s="86" t="s">
        <v>181</v>
      </c>
      <c r="D43" s="86" t="s">
        <v>174</v>
      </c>
      <c r="E43" s="86" t="s">
        <v>156</v>
      </c>
      <c r="F43" s="86" t="s">
        <v>182</v>
      </c>
    </row>
    <row r="44" spans="1:6" ht="10.9" customHeight="1" x14ac:dyDescent="0.25">
      <c r="A44" s="124"/>
      <c r="B44" s="127"/>
      <c r="C44" s="127"/>
      <c r="D44" s="127"/>
      <c r="E44" s="127"/>
      <c r="F44" s="127"/>
    </row>
    <row r="45" spans="1:6" x14ac:dyDescent="0.25">
      <c r="A45" s="107" t="s">
        <v>16</v>
      </c>
      <c r="B45" s="108"/>
      <c r="C45" s="108"/>
      <c r="D45" s="108" t="s">
        <v>125</v>
      </c>
      <c r="E45" s="108"/>
    </row>
    <row r="46" spans="1:6" ht="9" customHeight="1" x14ac:dyDescent="0.25">
      <c r="A46" s="107"/>
      <c r="B46" s="108"/>
      <c r="C46" s="108"/>
      <c r="D46" s="108"/>
      <c r="E46" s="108"/>
    </row>
    <row r="47" spans="1:6" x14ac:dyDescent="0.25">
      <c r="A47" s="107" t="s">
        <v>17</v>
      </c>
      <c r="B47" s="108"/>
      <c r="C47" s="108"/>
      <c r="D47" s="108" t="s">
        <v>107</v>
      </c>
      <c r="E47" s="108"/>
    </row>
  </sheetData>
  <sortState ref="B34:F38">
    <sortCondition ref="B34:B38"/>
  </sortState>
  <mergeCells count="7">
    <mergeCell ref="A1:F1"/>
    <mergeCell ref="A2:F2"/>
    <mergeCell ref="A3:F3"/>
    <mergeCell ref="A4:F4"/>
    <mergeCell ref="A11:F11"/>
    <mergeCell ref="A6:F6"/>
    <mergeCell ref="A7:F7"/>
  </mergeCells>
  <phoneticPr fontId="8" type="noConversion"/>
  <pageMargins left="0.51181102362204722" right="0.51181102362204722" top="0.55118110236220474" bottom="0.55118110236220474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11</vt:i4>
      </vt:variant>
    </vt:vector>
  </HeadingPairs>
  <TitlesOfParts>
    <vt:vector size="38" baseType="lpstr">
      <vt:lpstr>ДЦ 63</vt:lpstr>
      <vt:lpstr>ДЦ 68</vt:lpstr>
      <vt:lpstr>ДЦ 73</vt:lpstr>
      <vt:lpstr>ДЦ 78</vt:lpstr>
      <vt:lpstr>ДЦ 85</vt:lpstr>
      <vt:lpstr>ДЦ 95</vt:lpstr>
      <vt:lpstr>ДЦ 95+</vt:lpstr>
      <vt:lpstr>ДЦЖ 58</vt:lpstr>
      <vt:lpstr>ДЦЖ 63 </vt:lpstr>
      <vt:lpstr>ДЦЖ 68</vt:lpstr>
      <vt:lpstr>ДЦЖ 68+</vt:lpstr>
      <vt:lpstr>Эстафета ДЦ (1)</vt:lpstr>
      <vt:lpstr>Р 58</vt:lpstr>
      <vt:lpstr>Р 63</vt:lpstr>
      <vt:lpstr>Р 68</vt:lpstr>
      <vt:lpstr>Р 68+</vt:lpstr>
      <vt:lpstr>ДВ 63</vt:lpstr>
      <vt:lpstr>ЭстафетаТ</vt:lpstr>
      <vt:lpstr>ДВ 68</vt:lpstr>
      <vt:lpstr>ДВ 73</vt:lpstr>
      <vt:lpstr>ДВ 78</vt:lpstr>
      <vt:lpstr>ДВ 85</vt:lpstr>
      <vt:lpstr>ДВ 95</vt:lpstr>
      <vt:lpstr>ДВ 95+</vt:lpstr>
      <vt:lpstr>Жонглирование (Итог)</vt:lpstr>
      <vt:lpstr>Сводная (2)</vt:lpstr>
      <vt:lpstr>судьи</vt:lpstr>
      <vt:lpstr>'ДВ 63'!Область_печати</vt:lpstr>
      <vt:lpstr>'ДВ 68'!Область_печати</vt:lpstr>
      <vt:lpstr>'ДВ 73'!Область_печати</vt:lpstr>
      <vt:lpstr>'ДВ 78'!Область_печати</vt:lpstr>
      <vt:lpstr>'ДВ 85'!Область_печати</vt:lpstr>
      <vt:lpstr>'ДВ 95'!Область_печати</vt:lpstr>
      <vt:lpstr>'ДВ 95+'!Область_печати</vt:lpstr>
      <vt:lpstr>'Жонглирование (Итог)'!Область_печати</vt:lpstr>
      <vt:lpstr>'Сводная (2)'!Область_печати</vt:lpstr>
      <vt:lpstr>'Эстафета ДЦ (1)'!Область_печати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Константин Баштанник</cp:lastModifiedBy>
  <cp:lastPrinted>2024-03-24T16:37:49Z</cp:lastPrinted>
  <dcterms:created xsi:type="dcterms:W3CDTF">2018-03-14T18:24:49Z</dcterms:created>
  <dcterms:modified xsi:type="dcterms:W3CDTF">2024-03-26T13:18:38Z</dcterms:modified>
</cp:coreProperties>
</file>