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7650" tabRatio="865" firstSheet="14" activeTab="18"/>
  </bookViews>
  <sheets>
    <sheet name="титул" sheetId="71" r:id="rId1"/>
    <sheet name="ДЦ 63" sheetId="28" r:id="rId2"/>
    <sheet name="ДЦ 68" sheetId="29" r:id="rId3"/>
    <sheet name="ДЦ 73" sheetId="30" r:id="rId4"/>
    <sheet name="ДЦ 78" sheetId="59" r:id="rId5"/>
    <sheet name="ДЦ 85" sheetId="31" r:id="rId6"/>
    <sheet name="ДЦ 95" sheetId="60" r:id="rId7"/>
    <sheet name="ДЦ 95+" sheetId="32" r:id="rId8"/>
    <sheet name="ДЦ Ж 58" sheetId="58" r:id="rId9"/>
    <sheet name="ДЦ Ж 63" sheetId="26" state="hidden" r:id="rId10"/>
    <sheet name="ДЦ Ж 68" sheetId="57" state="hidden" r:id="rId11"/>
    <sheet name="ДЦ Ж 68+" sheetId="27" r:id="rId12"/>
    <sheet name="Эстафета ДЦ" sheetId="74" r:id="rId13"/>
    <sheet name="Эстафета ДЦ (Ж)" sheetId="53" state="hidden" r:id="rId14"/>
    <sheet name="Р 58" sheetId="61" r:id="rId15"/>
    <sheet name="Р 63" sheetId="39" r:id="rId16"/>
    <sheet name="Р 68" sheetId="62" r:id="rId17"/>
    <sheet name="Р 68+" sheetId="40" r:id="rId18"/>
    <sheet name="ДВ 63" sheetId="34" r:id="rId19"/>
    <sheet name="ДВ 68" sheetId="35" r:id="rId20"/>
    <sheet name="ДВ 73" sheetId="36" r:id="rId21"/>
    <sheet name="ДВ 78" sheetId="63" r:id="rId22"/>
    <sheet name="ДВ 85" sheetId="37" r:id="rId23"/>
    <sheet name="ДВ 95" sheetId="64" r:id="rId24"/>
    <sheet name="ДВ 95+" sheetId="38" r:id="rId25"/>
    <sheet name="ЭстафетаТ" sheetId="43" state="hidden" r:id="rId26"/>
    <sheet name="Жонглирование" sheetId="51" r:id="rId27"/>
    <sheet name="Сводная" sheetId="70" r:id="rId28"/>
    <sheet name="Судьи" sheetId="18" r:id="rId29"/>
    <sheet name="Сводная Ермаков" sheetId="56" state="hidden" r:id="rId30"/>
    <sheet name="Эстафета ДЦ Ермаков" sheetId="55" state="hidden" r:id="rId31"/>
  </sheets>
  <definedNames>
    <definedName name="_1Excel_BuiltIn_Print_Area_2" localSheetId="0">#REF!</definedName>
    <definedName name="_1Excel_BuiltIn_Print_Area_2" localSheetId="12">#REF!</definedName>
    <definedName name="_1Excel_BuiltIn_Print_Area_2">#REF!</definedName>
    <definedName name="_2Excel_BuiltIn_Print_Area_3" localSheetId="12">#REF!</definedName>
    <definedName name="_2Excel_BuiltIn_Print_Area_3">#REF!</definedName>
    <definedName name="_xlnm._FilterDatabase" localSheetId="18" hidden="1">'ДВ 63'!$A$15:$R$16</definedName>
    <definedName name="_xlnm._FilterDatabase" localSheetId="19" hidden="1">'ДВ 68'!$A$15:$R$16</definedName>
    <definedName name="_xlnm._FilterDatabase" localSheetId="20" hidden="1">'ДВ 73'!$A$15:$R$16</definedName>
    <definedName name="_xlnm._FilterDatabase" localSheetId="21" hidden="1">'ДВ 78'!$A$15:$R$16</definedName>
    <definedName name="_xlnm._FilterDatabase" localSheetId="22" hidden="1">'ДВ 85'!$A$15:$R$16</definedName>
    <definedName name="_xlnm._FilterDatabase" localSheetId="23" hidden="1">'ДВ 95'!$A$15:$R$16</definedName>
    <definedName name="_xlnm._FilterDatabase" localSheetId="24" hidden="1">'ДВ 95+'!$A$15:$R$16</definedName>
    <definedName name="_xlnm._FilterDatabase" localSheetId="1" hidden="1">'ДЦ 63'!$A$15:$P$16</definedName>
    <definedName name="_xlnm._FilterDatabase" localSheetId="2" hidden="1">'ДЦ 68'!$A$15:$P$16</definedName>
    <definedName name="_xlnm._FilterDatabase" localSheetId="3" hidden="1">'ДЦ 73'!$A$15:$P$16</definedName>
    <definedName name="_xlnm._FilterDatabase" localSheetId="4" hidden="1">'ДЦ 78'!$A$15:$P$16</definedName>
    <definedName name="_xlnm._FilterDatabase" localSheetId="5" hidden="1">'ДЦ 85'!$A$15:$P$16</definedName>
    <definedName name="_xlnm._FilterDatabase" localSheetId="6" hidden="1">'ДЦ 95'!$A$15:$P$16</definedName>
    <definedName name="_xlnm._FilterDatabase" localSheetId="7" hidden="1">'ДЦ 95+'!$A$15:$P$16</definedName>
    <definedName name="_xlnm._FilterDatabase" localSheetId="8" hidden="1">'ДЦ Ж 58'!$A$15:$P$16</definedName>
    <definedName name="_xlnm._FilterDatabase" localSheetId="9" hidden="1">'ДЦ Ж 63'!$A$15:$P$16</definedName>
    <definedName name="_xlnm._FilterDatabase" localSheetId="10" hidden="1">'ДЦ Ж 68'!$A$15:$P$16</definedName>
    <definedName name="_xlnm._FilterDatabase" localSheetId="11" hidden="1">'ДЦ Ж 68+'!$A$15:$P$16</definedName>
    <definedName name="_xlnm._FilterDatabase" localSheetId="14" hidden="1">'Р 58'!$A$15:$P$16</definedName>
    <definedName name="_xlnm._FilterDatabase" localSheetId="15" hidden="1">'Р 63'!$A$15:$P$16</definedName>
    <definedName name="_xlnm._FilterDatabase" localSheetId="16" hidden="1">'Р 68'!$A$15:$P$16</definedName>
    <definedName name="_xlnm._FilterDatabase" localSheetId="17" hidden="1">'Р 68+'!$A$15:$P$16</definedName>
    <definedName name="_xlnm._FilterDatabase" localSheetId="27" hidden="1">Сводная!$A$10:$AC$19</definedName>
    <definedName name="_xlnm._FilterDatabase" localSheetId="29" hidden="1">'Сводная Ермаков'!$A$10:$AK$17</definedName>
    <definedName name="_xlnm.Print_Area" localSheetId="18">'ДВ 63'!$A$1:$R$25</definedName>
    <definedName name="_xlnm.Print_Area" localSheetId="19">'ДВ 68'!$A$1:$R$32</definedName>
    <definedName name="_xlnm.Print_Area" localSheetId="20">'ДВ 73'!$A$1:$R$31</definedName>
    <definedName name="_xlnm.Print_Area" localSheetId="21">'ДВ 78'!$A$1:$R$31</definedName>
    <definedName name="_xlnm.Print_Area" localSheetId="22">'ДВ 85'!$A$1:$R$41</definedName>
    <definedName name="_xlnm.Print_Area" localSheetId="23">'ДВ 95'!$A$1:$R$35</definedName>
    <definedName name="_xlnm.Print_Area" localSheetId="24">'ДВ 95+'!$A$1:$R$35</definedName>
    <definedName name="_xlnm.Print_Area" localSheetId="1">'ДЦ 63'!$A$1:$P$33</definedName>
    <definedName name="_xlnm.Print_Area" localSheetId="2">'ДЦ 68'!$A$1:$P$34</definedName>
    <definedName name="_xlnm.Print_Area" localSheetId="3">'ДЦ 73'!$A$1:$P$34</definedName>
    <definedName name="_xlnm.Print_Area" localSheetId="26">Жонглирование!$A$1:$N$49</definedName>
    <definedName name="_xlnm.Print_Area" localSheetId="27">Сводная!$A$1:$AC$27</definedName>
    <definedName name="_xlnm.Print_Area" localSheetId="29">'Сводная Ермаков'!$A$1:$AK$25</definedName>
    <definedName name="_xlnm.Print_Area" localSheetId="28">Судьи!$A$1:$G$39</definedName>
    <definedName name="_xlnm.Print_Area" localSheetId="12">'Эстафета ДЦ'!$A$1:$M$89</definedName>
    <definedName name="_xlnm.Print_Area" localSheetId="13">'Эстафета ДЦ (Ж)'!$A$1:$L$43</definedName>
    <definedName name="_xlnm.Print_Area" localSheetId="30">'Эстафета ДЦ Ермаков'!$A$1:$L$88</definedName>
    <definedName name="_xlnm.Print_Area" localSheetId="25">ЭстафетаТ!$A$1:$J$49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2" i="51" l="1"/>
  <c r="J40" i="51"/>
  <c r="J29" i="51" l="1"/>
  <c r="J30" i="51"/>
  <c r="J31" i="51"/>
  <c r="J32" i="51"/>
  <c r="J33" i="51"/>
  <c r="J28" i="51"/>
  <c r="J15" i="51"/>
  <c r="J16" i="51"/>
  <c r="J17" i="51"/>
  <c r="J18" i="51"/>
  <c r="J19" i="51"/>
  <c r="J20" i="51"/>
  <c r="J21" i="51"/>
  <c r="J22" i="51"/>
  <c r="J14" i="51"/>
  <c r="H21" i="74" l="1"/>
  <c r="H39" i="74"/>
  <c r="H75" i="74"/>
  <c r="H16" i="74"/>
  <c r="H25" i="74"/>
  <c r="H26" i="74"/>
  <c r="H27" i="74"/>
  <c r="H28" i="74" s="1"/>
  <c r="H30" i="74" s="1"/>
  <c r="H43" i="74"/>
  <c r="H44" i="74" s="1"/>
  <c r="H45" i="74" s="1"/>
  <c r="H46" i="74" s="1"/>
  <c r="H48" i="74" s="1"/>
  <c r="H52" i="74"/>
  <c r="H53" i="74" s="1"/>
  <c r="H54" i="74" s="1"/>
  <c r="H55" i="74" s="1"/>
  <c r="H57" i="74" s="1"/>
  <c r="H61" i="74"/>
  <c r="H62" i="74"/>
  <c r="H63" i="74"/>
  <c r="H64" i="74" s="1"/>
  <c r="H66" i="74" s="1"/>
  <c r="F83" i="74"/>
  <c r="H79" i="74"/>
  <c r="H80" i="74" s="1"/>
  <c r="H81" i="74" s="1"/>
  <c r="H82" i="74" s="1"/>
  <c r="H84" i="74" s="1"/>
  <c r="F74" i="74"/>
  <c r="F65" i="74"/>
  <c r="F56" i="74"/>
  <c r="F47" i="74"/>
  <c r="F38" i="74"/>
  <c r="F29" i="74"/>
  <c r="F20" i="74"/>
  <c r="N17" i="60"/>
  <c r="A17" i="60"/>
  <c r="M17" i="60" s="1"/>
  <c r="N18" i="58" l="1"/>
  <c r="N19" i="58"/>
  <c r="N20" i="58"/>
  <c r="AC17" i="70" l="1"/>
  <c r="AC19" i="70"/>
  <c r="AC16" i="70"/>
  <c r="AC15" i="70"/>
  <c r="AC18" i="70"/>
  <c r="AC14" i="70"/>
  <c r="AC13" i="70"/>
  <c r="AC12" i="70"/>
  <c r="N18" i="40"/>
  <c r="A19" i="51" l="1"/>
  <c r="A20" i="51"/>
  <c r="A21" i="51"/>
  <c r="A22" i="51"/>
  <c r="N18" i="61" l="1"/>
  <c r="L31" i="64" l="1"/>
  <c r="N31" i="64" s="1"/>
  <c r="P31" i="64" s="1"/>
  <c r="J31" i="64"/>
  <c r="L30" i="64"/>
  <c r="J30" i="64"/>
  <c r="L29" i="64"/>
  <c r="N29" i="64" s="1"/>
  <c r="J29" i="64"/>
  <c r="L28" i="64"/>
  <c r="N28" i="64" s="1"/>
  <c r="P28" i="64" s="1"/>
  <c r="J28" i="64"/>
  <c r="L27" i="64"/>
  <c r="N27" i="64" s="1"/>
  <c r="P27" i="64" s="1"/>
  <c r="J27" i="64"/>
  <c r="L26" i="64"/>
  <c r="N26" i="64" s="1"/>
  <c r="J26" i="64"/>
  <c r="L25" i="64"/>
  <c r="N25" i="64" s="1"/>
  <c r="J25" i="64"/>
  <c r="L24" i="64"/>
  <c r="J24" i="64"/>
  <c r="L23" i="64"/>
  <c r="N23" i="64" s="1"/>
  <c r="P23" i="64" s="1"/>
  <c r="J23" i="64"/>
  <c r="L20" i="64"/>
  <c r="J20" i="64"/>
  <c r="L22" i="64"/>
  <c r="N22" i="64" s="1"/>
  <c r="J22" i="64"/>
  <c r="L17" i="64"/>
  <c r="J17" i="64"/>
  <c r="L21" i="64"/>
  <c r="N21" i="64" s="1"/>
  <c r="P21" i="64" s="1"/>
  <c r="J21" i="64"/>
  <c r="L18" i="64"/>
  <c r="J18" i="64"/>
  <c r="L19" i="64"/>
  <c r="N19" i="64" s="1"/>
  <c r="J19" i="64"/>
  <c r="L27" i="63"/>
  <c r="N27" i="63" s="1"/>
  <c r="P27" i="63" s="1"/>
  <c r="J27" i="63"/>
  <c r="L26" i="63"/>
  <c r="N26" i="63" s="1"/>
  <c r="J26" i="63"/>
  <c r="L25" i="63"/>
  <c r="N25" i="63" s="1"/>
  <c r="J25" i="63"/>
  <c r="L24" i="63"/>
  <c r="J24" i="63"/>
  <c r="L23" i="63"/>
  <c r="N23" i="63" s="1"/>
  <c r="P23" i="63" s="1"/>
  <c r="J23" i="63"/>
  <c r="L22" i="63"/>
  <c r="J22" i="63"/>
  <c r="L21" i="63"/>
  <c r="N21" i="63" s="1"/>
  <c r="J21" i="63"/>
  <c r="L18" i="63"/>
  <c r="J18" i="63"/>
  <c r="L17" i="63"/>
  <c r="N17" i="63" s="1"/>
  <c r="P17" i="63" s="1"/>
  <c r="J17" i="63"/>
  <c r="L20" i="63"/>
  <c r="N20" i="63" s="1"/>
  <c r="J20" i="63"/>
  <c r="L19" i="63"/>
  <c r="N19" i="63" s="1"/>
  <c r="J19" i="63"/>
  <c r="N33" i="62"/>
  <c r="A33" i="62"/>
  <c r="M33" i="62" s="1"/>
  <c r="N32" i="62"/>
  <c r="A32" i="62"/>
  <c r="M32" i="62" s="1"/>
  <c r="N31" i="62"/>
  <c r="A31" i="62"/>
  <c r="M31" i="62" s="1"/>
  <c r="N30" i="62"/>
  <c r="A30" i="62"/>
  <c r="M30" i="62" s="1"/>
  <c r="N29" i="62"/>
  <c r="A29" i="62"/>
  <c r="M29" i="62" s="1"/>
  <c r="N28" i="62"/>
  <c r="A28" i="62"/>
  <c r="M28" i="62" s="1"/>
  <c r="N27" i="62"/>
  <c r="A27" i="62"/>
  <c r="M27" i="62" s="1"/>
  <c r="N26" i="62"/>
  <c r="A26" i="62"/>
  <c r="M26" i="62" s="1"/>
  <c r="N25" i="62"/>
  <c r="A25" i="62"/>
  <c r="M25" i="62" s="1"/>
  <c r="N24" i="62"/>
  <c r="A24" i="62"/>
  <c r="M24" i="62" s="1"/>
  <c r="N23" i="62"/>
  <c r="A23" i="62"/>
  <c r="M23" i="62" s="1"/>
  <c r="N22" i="62"/>
  <c r="A22" i="62"/>
  <c r="M22" i="62" s="1"/>
  <c r="N21" i="62"/>
  <c r="A21" i="62"/>
  <c r="M21" i="62" s="1"/>
  <c r="N20" i="62"/>
  <c r="A20" i="62"/>
  <c r="M20" i="62" s="1"/>
  <c r="N18" i="62"/>
  <c r="A18" i="62"/>
  <c r="M18" i="62" s="1"/>
  <c r="N17" i="62"/>
  <c r="A17" i="62"/>
  <c r="M17" i="62" s="1"/>
  <c r="N19" i="62"/>
  <c r="A19" i="62"/>
  <c r="M19" i="62" s="1"/>
  <c r="N28" i="61"/>
  <c r="A28" i="61"/>
  <c r="M28" i="61" s="1"/>
  <c r="N27" i="61"/>
  <c r="A27" i="61"/>
  <c r="M27" i="61" s="1"/>
  <c r="N26" i="61"/>
  <c r="A26" i="61"/>
  <c r="M26" i="61" s="1"/>
  <c r="N25" i="61"/>
  <c r="A25" i="61"/>
  <c r="M25" i="61" s="1"/>
  <c r="N24" i="61"/>
  <c r="A24" i="61"/>
  <c r="M24" i="61" s="1"/>
  <c r="N23" i="61"/>
  <c r="A23" i="61"/>
  <c r="M23" i="61" s="1"/>
  <c r="N20" i="61"/>
  <c r="A20" i="61"/>
  <c r="M20" i="61" s="1"/>
  <c r="N21" i="61"/>
  <c r="A21" i="61"/>
  <c r="M21" i="61" s="1"/>
  <c r="A18" i="61"/>
  <c r="M18" i="61" s="1"/>
  <c r="N17" i="61"/>
  <c r="A17" i="61"/>
  <c r="M17" i="61" s="1"/>
  <c r="N19" i="61"/>
  <c r="A19" i="61"/>
  <c r="M19" i="61" s="1"/>
  <c r="N22" i="61"/>
  <c r="A22" i="61"/>
  <c r="M22" i="61" s="1"/>
  <c r="N39" i="60"/>
  <c r="A39" i="60"/>
  <c r="M39" i="60" s="1"/>
  <c r="N38" i="60"/>
  <c r="A38" i="60"/>
  <c r="M38" i="60" s="1"/>
  <c r="N37" i="60"/>
  <c r="A37" i="60"/>
  <c r="M37" i="60" s="1"/>
  <c r="N36" i="60"/>
  <c r="A36" i="60"/>
  <c r="M36" i="60" s="1"/>
  <c r="N35" i="60"/>
  <c r="A35" i="60"/>
  <c r="M35" i="60" s="1"/>
  <c r="N34" i="60"/>
  <c r="A34" i="60"/>
  <c r="M34" i="60" s="1"/>
  <c r="N33" i="60"/>
  <c r="A33" i="60"/>
  <c r="M33" i="60" s="1"/>
  <c r="N32" i="60"/>
  <c r="A32" i="60"/>
  <c r="M32" i="60" s="1"/>
  <c r="N31" i="60"/>
  <c r="A31" i="60"/>
  <c r="M31" i="60" s="1"/>
  <c r="N30" i="60"/>
  <c r="A30" i="60"/>
  <c r="M30" i="60" s="1"/>
  <c r="N29" i="60"/>
  <c r="A29" i="60"/>
  <c r="M29" i="60" s="1"/>
  <c r="N28" i="60"/>
  <c r="A28" i="60"/>
  <c r="M28" i="60" s="1"/>
  <c r="N27" i="60"/>
  <c r="A27" i="60"/>
  <c r="M27" i="60" s="1"/>
  <c r="N26" i="60"/>
  <c r="A26" i="60"/>
  <c r="M26" i="60" s="1"/>
  <c r="N25" i="60"/>
  <c r="A25" i="60"/>
  <c r="M25" i="60" s="1"/>
  <c r="N24" i="60"/>
  <c r="A24" i="60"/>
  <c r="M24" i="60" s="1"/>
  <c r="N23" i="60"/>
  <c r="A23" i="60"/>
  <c r="M23" i="60" s="1"/>
  <c r="N22" i="60"/>
  <c r="A22" i="60"/>
  <c r="M22" i="60" s="1"/>
  <c r="N21" i="60"/>
  <c r="A21" i="60"/>
  <c r="M21" i="60" s="1"/>
  <c r="N20" i="60"/>
  <c r="A20" i="60"/>
  <c r="M20" i="60" s="1"/>
  <c r="N18" i="60"/>
  <c r="A18" i="60"/>
  <c r="M18" i="60" s="1"/>
  <c r="N19" i="60"/>
  <c r="A19" i="60"/>
  <c r="M19" i="60" s="1"/>
  <c r="N39" i="59"/>
  <c r="A39" i="59"/>
  <c r="M39" i="59" s="1"/>
  <c r="N38" i="59"/>
  <c r="A38" i="59"/>
  <c r="M38" i="59" s="1"/>
  <c r="N37" i="59"/>
  <c r="A37" i="59"/>
  <c r="M37" i="59" s="1"/>
  <c r="N36" i="59"/>
  <c r="A36" i="59"/>
  <c r="M36" i="59" s="1"/>
  <c r="N35" i="59"/>
  <c r="A35" i="59"/>
  <c r="M35" i="59" s="1"/>
  <c r="N34" i="59"/>
  <c r="A34" i="59"/>
  <c r="M34" i="59" s="1"/>
  <c r="N33" i="59"/>
  <c r="A33" i="59"/>
  <c r="M33" i="59" s="1"/>
  <c r="N32" i="59"/>
  <c r="A32" i="59"/>
  <c r="M32" i="59" s="1"/>
  <c r="N31" i="59"/>
  <c r="A31" i="59"/>
  <c r="M31" i="59" s="1"/>
  <c r="N30" i="59"/>
  <c r="A30" i="59"/>
  <c r="M30" i="59" s="1"/>
  <c r="N29" i="59"/>
  <c r="A29" i="59"/>
  <c r="M29" i="59" s="1"/>
  <c r="N28" i="59"/>
  <c r="A28" i="59"/>
  <c r="M28" i="59" s="1"/>
  <c r="N27" i="59"/>
  <c r="A27" i="59"/>
  <c r="M27" i="59" s="1"/>
  <c r="N26" i="59"/>
  <c r="A26" i="59"/>
  <c r="M26" i="59" s="1"/>
  <c r="N25" i="59"/>
  <c r="A25" i="59"/>
  <c r="M25" i="59" s="1"/>
  <c r="N24" i="59"/>
  <c r="A24" i="59"/>
  <c r="M24" i="59" s="1"/>
  <c r="N23" i="59"/>
  <c r="A23" i="59"/>
  <c r="M23" i="59" s="1"/>
  <c r="N22" i="59"/>
  <c r="A22" i="59"/>
  <c r="M22" i="59" s="1"/>
  <c r="N21" i="59"/>
  <c r="A21" i="59"/>
  <c r="M21" i="59" s="1"/>
  <c r="N20" i="59"/>
  <c r="A20" i="59"/>
  <c r="M20" i="59" s="1"/>
  <c r="N19" i="59"/>
  <c r="A19" i="59"/>
  <c r="M19" i="59" s="1"/>
  <c r="N18" i="59"/>
  <c r="A18" i="59"/>
  <c r="M18" i="59" s="1"/>
  <c r="N17" i="59"/>
  <c r="A17" i="59"/>
  <c r="M17" i="59" s="1"/>
  <c r="N26" i="58"/>
  <c r="A26" i="58"/>
  <c r="M26" i="58" s="1"/>
  <c r="N25" i="58"/>
  <c r="A25" i="58"/>
  <c r="M25" i="58" s="1"/>
  <c r="N24" i="58"/>
  <c r="A24" i="58"/>
  <c r="M24" i="58" s="1"/>
  <c r="N23" i="58"/>
  <c r="A23" i="58"/>
  <c r="M23" i="58" s="1"/>
  <c r="N22" i="58"/>
  <c r="A22" i="58"/>
  <c r="M22" i="58" s="1"/>
  <c r="N21" i="58"/>
  <c r="A21" i="58"/>
  <c r="M21" i="58" s="1"/>
  <c r="A20" i="58"/>
  <c r="M20" i="58" s="1"/>
  <c r="A19" i="58"/>
  <c r="M19" i="58" s="1"/>
  <c r="A18" i="58"/>
  <c r="M18" i="58" s="1"/>
  <c r="N17" i="58"/>
  <c r="A17" i="58"/>
  <c r="M17" i="58" s="1"/>
  <c r="N26" i="57"/>
  <c r="A26" i="57"/>
  <c r="M26" i="57" s="1"/>
  <c r="N25" i="57"/>
  <c r="A25" i="57"/>
  <c r="M25" i="57" s="1"/>
  <c r="N24" i="57"/>
  <c r="A24" i="57"/>
  <c r="M24" i="57" s="1"/>
  <c r="N23" i="57"/>
  <c r="A23" i="57"/>
  <c r="M23" i="57" s="1"/>
  <c r="N22" i="57"/>
  <c r="A22" i="57"/>
  <c r="M22" i="57" s="1"/>
  <c r="N21" i="57"/>
  <c r="A21" i="57"/>
  <c r="M21" i="57" s="1"/>
  <c r="N20" i="57"/>
  <c r="A20" i="57"/>
  <c r="M20" i="57" s="1"/>
  <c r="N19" i="57"/>
  <c r="A19" i="57"/>
  <c r="M19" i="57" s="1"/>
  <c r="N18" i="57"/>
  <c r="A18" i="57"/>
  <c r="M18" i="57" s="1"/>
  <c r="N17" i="57"/>
  <c r="A17" i="57"/>
  <c r="M17" i="57" s="1"/>
  <c r="N20" i="64" l="1"/>
  <c r="M20" i="64"/>
  <c r="M24" i="64"/>
  <c r="M24" i="63"/>
  <c r="M18" i="63"/>
  <c r="N18" i="63"/>
  <c r="P18" i="63" s="1"/>
  <c r="N24" i="63"/>
  <c r="P24" i="63" s="1"/>
  <c r="M17" i="64"/>
  <c r="N17" i="64"/>
  <c r="P17" i="64" s="1"/>
  <c r="M30" i="64"/>
  <c r="M22" i="63"/>
  <c r="M18" i="64"/>
  <c r="N24" i="64"/>
  <c r="P24" i="64" s="1"/>
  <c r="M28" i="64"/>
  <c r="P25" i="64"/>
  <c r="P22" i="64"/>
  <c r="P26" i="64"/>
  <c r="P29" i="64"/>
  <c r="P19" i="64"/>
  <c r="M23" i="64"/>
  <c r="M31" i="64"/>
  <c r="M26" i="64"/>
  <c r="M19" i="64"/>
  <c r="N18" i="64"/>
  <c r="M22" i="64"/>
  <c r="M25" i="64"/>
  <c r="M29" i="64"/>
  <c r="N30" i="64"/>
  <c r="M21" i="64"/>
  <c r="M27" i="64"/>
  <c r="P20" i="63"/>
  <c r="P21" i="63"/>
  <c r="P26" i="63"/>
  <c r="P19" i="63"/>
  <c r="P25" i="63"/>
  <c r="M17" i="63"/>
  <c r="M23" i="63"/>
  <c r="M27" i="63"/>
  <c r="M20" i="63"/>
  <c r="M26" i="63"/>
  <c r="M19" i="63"/>
  <c r="M21" i="63"/>
  <c r="N22" i="63"/>
  <c r="M25" i="63"/>
  <c r="A24" i="64" l="1"/>
  <c r="O24" i="64" s="1"/>
  <c r="A27" i="63"/>
  <c r="O27" i="63" s="1"/>
  <c r="A24" i="63"/>
  <c r="O24" i="63" s="1"/>
  <c r="A17" i="63"/>
  <c r="O17" i="63" s="1"/>
  <c r="A18" i="63"/>
  <c r="O18" i="63" s="1"/>
  <c r="A19" i="63"/>
  <c r="O19" i="63" s="1"/>
  <c r="A21" i="63"/>
  <c r="O21" i="63" s="1"/>
  <c r="P20" i="64"/>
  <c r="A20" i="64"/>
  <c r="O20" i="64" s="1"/>
  <c r="A21" i="64"/>
  <c r="O21" i="64" s="1"/>
  <c r="A22" i="64"/>
  <c r="O22" i="64" s="1"/>
  <c r="P30" i="64"/>
  <c r="A30" i="64"/>
  <c r="O30" i="64" s="1"/>
  <c r="A23" i="64"/>
  <c r="O23" i="64" s="1"/>
  <c r="A27" i="64"/>
  <c r="O27" i="64" s="1"/>
  <c r="A28" i="64"/>
  <c r="O28" i="64" s="1"/>
  <c r="A29" i="64"/>
  <c r="O29" i="64" s="1"/>
  <c r="A31" i="64"/>
  <c r="O31" i="64" s="1"/>
  <c r="A18" i="64"/>
  <c r="O18" i="64" s="1"/>
  <c r="P18" i="64"/>
  <c r="A17" i="64"/>
  <c r="O17" i="64" s="1"/>
  <c r="A19" i="64"/>
  <c r="O19" i="64" s="1"/>
  <c r="A26" i="64"/>
  <c r="O26" i="64" s="1"/>
  <c r="A25" i="64"/>
  <c r="O25" i="64" s="1"/>
  <c r="A22" i="63"/>
  <c r="O22" i="63" s="1"/>
  <c r="P22" i="63"/>
  <c r="A25" i="63"/>
  <c r="O25" i="63" s="1"/>
  <c r="A23" i="63"/>
  <c r="O23" i="63" s="1"/>
  <c r="A26" i="63"/>
  <c r="O26" i="63" s="1"/>
  <c r="A20" i="63"/>
  <c r="O20" i="63" s="1"/>
  <c r="AK17" i="56" l="1"/>
  <c r="AK16" i="56"/>
  <c r="AK15" i="56"/>
  <c r="AK14" i="56"/>
  <c r="AK13" i="56"/>
  <c r="AK12" i="56"/>
  <c r="F83" i="55" l="1"/>
  <c r="H79" i="55"/>
  <c r="H80" i="55" s="1"/>
  <c r="H81" i="55" s="1"/>
  <c r="H82" i="55" s="1"/>
  <c r="H84" i="55" s="1"/>
  <c r="F74" i="55"/>
  <c r="H70" i="55"/>
  <c r="H71" i="55" s="1"/>
  <c r="H72" i="55" s="1"/>
  <c r="H73" i="55" s="1"/>
  <c r="H75" i="55" s="1"/>
  <c r="F65" i="55"/>
  <c r="H61" i="55"/>
  <c r="H62" i="55" s="1"/>
  <c r="H63" i="55" s="1"/>
  <c r="H64" i="55" s="1"/>
  <c r="H66" i="55" s="1"/>
  <c r="F56" i="55"/>
  <c r="H52" i="55"/>
  <c r="H53" i="55" s="1"/>
  <c r="H54" i="55" s="1"/>
  <c r="H55" i="55" s="1"/>
  <c r="H57" i="55" s="1"/>
  <c r="F47" i="55"/>
  <c r="H43" i="55"/>
  <c r="H44" i="55" s="1"/>
  <c r="H45" i="55" s="1"/>
  <c r="H46" i="55" s="1"/>
  <c r="H48" i="55" s="1"/>
  <c r="F38" i="55"/>
  <c r="H34" i="55"/>
  <c r="H35" i="55" s="1"/>
  <c r="H36" i="55" s="1"/>
  <c r="H37" i="55" s="1"/>
  <c r="H39" i="55" s="1"/>
  <c r="F29" i="55"/>
  <c r="H25" i="55"/>
  <c r="H26" i="55" s="1"/>
  <c r="H27" i="55" s="1"/>
  <c r="H28" i="55" s="1"/>
  <c r="H30" i="55" s="1"/>
  <c r="F20" i="55"/>
  <c r="H16" i="55"/>
  <c r="H17" i="55" s="1"/>
  <c r="H18" i="55" s="1"/>
  <c r="H19" i="55" s="1"/>
  <c r="H21" i="55" s="1"/>
  <c r="J17" i="34" l="1"/>
  <c r="L17" i="34"/>
  <c r="N17" i="34" s="1"/>
  <c r="P17" i="34" l="1"/>
  <c r="A17" i="30"/>
  <c r="A18" i="30"/>
  <c r="A20" i="30"/>
  <c r="A21" i="30"/>
  <c r="A22" i="30"/>
  <c r="A23" i="30"/>
  <c r="A19" i="28"/>
  <c r="A18" i="28"/>
  <c r="A20" i="28"/>
  <c r="A21" i="28"/>
  <c r="A19" i="31"/>
  <c r="M19" i="31" s="1"/>
  <c r="A18" i="31"/>
  <c r="M18" i="31" s="1"/>
  <c r="A20" i="31"/>
  <c r="M20" i="31" s="1"/>
  <c r="A21" i="31"/>
  <c r="M21" i="31" s="1"/>
  <c r="A22" i="31"/>
  <c r="M22" i="31" s="1"/>
  <c r="A23" i="31"/>
  <c r="M23" i="31" s="1"/>
  <c r="A24" i="31"/>
  <c r="M24" i="31" s="1"/>
  <c r="A25" i="31"/>
  <c r="M25" i="31" s="1"/>
  <c r="A30" i="31" l="1"/>
  <c r="M30" i="31" s="1"/>
  <c r="N30" i="31"/>
  <c r="A31" i="31"/>
  <c r="M31" i="31" s="1"/>
  <c r="N31" i="31"/>
  <c r="A32" i="31"/>
  <c r="M32" i="31" s="1"/>
  <c r="N32" i="31"/>
  <c r="A33" i="31"/>
  <c r="M33" i="31" s="1"/>
  <c r="N33" i="31"/>
  <c r="A34" i="31"/>
  <c r="M34" i="31" s="1"/>
  <c r="N34" i="31"/>
  <c r="A35" i="31"/>
  <c r="M35" i="31" s="1"/>
  <c r="N35" i="31"/>
  <c r="A36" i="31"/>
  <c r="M36" i="31" s="1"/>
  <c r="N36" i="31"/>
  <c r="A30" i="32"/>
  <c r="M30" i="32" s="1"/>
  <c r="N30" i="32"/>
  <c r="A31" i="32"/>
  <c r="M31" i="32" s="1"/>
  <c r="N31" i="32"/>
  <c r="A32" i="32"/>
  <c r="M32" i="32" s="1"/>
  <c r="N32" i="32"/>
  <c r="A33" i="32"/>
  <c r="M33" i="32" s="1"/>
  <c r="N33" i="32"/>
  <c r="A34" i="32"/>
  <c r="M34" i="32" s="1"/>
  <c r="N34" i="32"/>
  <c r="A35" i="32"/>
  <c r="M35" i="32" s="1"/>
  <c r="N35" i="32"/>
  <c r="A36" i="32"/>
  <c r="M36" i="32" s="1"/>
  <c r="N36" i="32"/>
  <c r="L28" i="38" l="1"/>
  <c r="N28" i="38" s="1"/>
  <c r="J28" i="38"/>
  <c r="L33" i="37"/>
  <c r="N33" i="37" s="1"/>
  <c r="J33" i="37"/>
  <c r="J30" i="37"/>
  <c r="J17" i="37"/>
  <c r="J29" i="37"/>
  <c r="J31" i="37"/>
  <c r="J27" i="37"/>
  <c r="J23" i="37"/>
  <c r="P28" i="38" l="1"/>
  <c r="P33" i="37"/>
  <c r="J28" i="37"/>
  <c r="J22" i="37"/>
  <c r="J24" i="37"/>
  <c r="J34" i="37"/>
  <c r="J26" i="37"/>
  <c r="J32" i="37"/>
  <c r="L30" i="37"/>
  <c r="N30" i="37" s="1"/>
  <c r="P30" i="37" l="1"/>
  <c r="F29" i="53" l="1"/>
  <c r="H25" i="53"/>
  <c r="H26" i="53" s="1"/>
  <c r="H27" i="53" s="1"/>
  <c r="H28" i="53" s="1"/>
  <c r="H30" i="53" s="1"/>
  <c r="F38" i="53"/>
  <c r="H34" i="53"/>
  <c r="H35" i="53" s="1"/>
  <c r="H36" i="53" s="1"/>
  <c r="H37" i="53" s="1"/>
  <c r="H39" i="53" s="1"/>
  <c r="F20" i="53"/>
  <c r="H16" i="53"/>
  <c r="H17" i="53" s="1"/>
  <c r="H18" i="53" s="1"/>
  <c r="H19" i="53" s="1"/>
  <c r="H21" i="53" s="1"/>
  <c r="A21" i="27" l="1"/>
  <c r="M21" i="27" s="1"/>
  <c r="A22" i="27"/>
  <c r="M22" i="27" s="1"/>
  <c r="A20" i="27"/>
  <c r="M20" i="27" s="1"/>
  <c r="A17" i="27"/>
  <c r="M17" i="27" s="1"/>
  <c r="A18" i="27"/>
  <c r="M18" i="27" s="1"/>
  <c r="A19" i="27"/>
  <c r="M19" i="27" s="1"/>
  <c r="N21" i="27"/>
  <c r="N22" i="27"/>
  <c r="N20" i="27"/>
  <c r="N17" i="27"/>
  <c r="N18" i="27"/>
  <c r="N19" i="27"/>
  <c r="A18" i="26"/>
  <c r="M18" i="26" s="1"/>
  <c r="A17" i="26"/>
  <c r="M17" i="26" s="1"/>
  <c r="A19" i="26"/>
  <c r="M19" i="26" s="1"/>
  <c r="A20" i="26"/>
  <c r="M20" i="26" s="1"/>
  <c r="A21" i="26"/>
  <c r="M21" i="26" s="1"/>
  <c r="N18" i="26"/>
  <c r="N17" i="26"/>
  <c r="N19" i="26"/>
  <c r="N20" i="26"/>
  <c r="N21" i="26"/>
  <c r="A19" i="32"/>
  <c r="M19" i="32" s="1"/>
  <c r="A20" i="32"/>
  <c r="M20" i="32" s="1"/>
  <c r="A28" i="32"/>
  <c r="M28" i="32" s="1"/>
  <c r="A17" i="32"/>
  <c r="A21" i="32"/>
  <c r="M21" i="32" s="1"/>
  <c r="A25" i="32"/>
  <c r="M25" i="32" s="1"/>
  <c r="A22" i="32"/>
  <c r="M22" i="32" s="1"/>
  <c r="A23" i="32"/>
  <c r="M23" i="32" s="1"/>
  <c r="A18" i="32"/>
  <c r="M18" i="32" s="1"/>
  <c r="A24" i="32"/>
  <c r="M24" i="32" s="1"/>
  <c r="A27" i="32"/>
  <c r="M27" i="32" s="1"/>
  <c r="A26" i="32"/>
  <c r="M26" i="32" s="1"/>
  <c r="N19" i="32"/>
  <c r="N20" i="32"/>
  <c r="N28" i="32"/>
  <c r="M17" i="32"/>
  <c r="N17" i="32"/>
  <c r="N21" i="32"/>
  <c r="N25" i="32"/>
  <c r="N22" i="32"/>
  <c r="N23" i="32"/>
  <c r="N18" i="32"/>
  <c r="N24" i="32"/>
  <c r="N27" i="32"/>
  <c r="N26" i="32"/>
  <c r="A17" i="31"/>
  <c r="M17" i="31" s="1"/>
  <c r="A27" i="31"/>
  <c r="M27" i="31" s="1"/>
  <c r="A28" i="31"/>
  <c r="M28" i="31" s="1"/>
  <c r="A26" i="31"/>
  <c r="M26" i="31" s="1"/>
  <c r="N17" i="31"/>
  <c r="N19" i="31"/>
  <c r="N18" i="31"/>
  <c r="N27" i="31"/>
  <c r="N22" i="31"/>
  <c r="N25" i="31"/>
  <c r="N23" i="31"/>
  <c r="N24" i="31"/>
  <c r="N28" i="31"/>
  <c r="N20" i="31"/>
  <c r="N26" i="31"/>
  <c r="N21" i="31"/>
  <c r="M18" i="30"/>
  <c r="A19" i="30"/>
  <c r="M19" i="30" s="1"/>
  <c r="M17" i="30"/>
  <c r="M22" i="30"/>
  <c r="M21" i="30"/>
  <c r="M20" i="30"/>
  <c r="M23" i="30"/>
  <c r="N18" i="30"/>
  <c r="N19" i="30"/>
  <c r="N17" i="30"/>
  <c r="N22" i="30"/>
  <c r="N21" i="30"/>
  <c r="N20" i="30"/>
  <c r="N23" i="30"/>
  <c r="A18" i="29"/>
  <c r="M18" i="29" s="1"/>
  <c r="A19" i="29"/>
  <c r="M19" i="29" s="1"/>
  <c r="A17" i="29"/>
  <c r="M17" i="29" s="1"/>
  <c r="A20" i="29"/>
  <c r="M20" i="29" s="1"/>
  <c r="A21" i="29"/>
  <c r="M21" i="29" s="1"/>
  <c r="A22" i="29"/>
  <c r="M22" i="29" s="1"/>
  <c r="N18" i="29"/>
  <c r="N19" i="29"/>
  <c r="N17" i="29"/>
  <c r="N20" i="29"/>
  <c r="N21" i="29"/>
  <c r="N22" i="29"/>
  <c r="A29" i="28"/>
  <c r="M29" i="28" s="1"/>
  <c r="A17" i="28"/>
  <c r="M17" i="28" s="1"/>
  <c r="M19" i="28"/>
  <c r="M18" i="28"/>
  <c r="A28" i="28"/>
  <c r="M28" i="28" s="1"/>
  <c r="A27" i="28"/>
  <c r="M27" i="28" s="1"/>
  <c r="A26" i="28"/>
  <c r="M26" i="28" s="1"/>
  <c r="A23" i="28"/>
  <c r="M23" i="28" s="1"/>
  <c r="A25" i="28"/>
  <c r="M25" i="28" s="1"/>
  <c r="A24" i="28"/>
  <c r="M24" i="28" s="1"/>
  <c r="M21" i="28"/>
  <c r="M20" i="28"/>
  <c r="A22" i="28"/>
  <c r="M22" i="28" s="1"/>
  <c r="N29" i="28"/>
  <c r="N17" i="28"/>
  <c r="N19" i="28"/>
  <c r="N18" i="28"/>
  <c r="N28" i="28"/>
  <c r="N27" i="28"/>
  <c r="N26" i="28"/>
  <c r="N23" i="28"/>
  <c r="N25" i="28"/>
  <c r="N24" i="28"/>
  <c r="N21" i="28"/>
  <c r="N20" i="28"/>
  <c r="N22" i="28"/>
  <c r="J31" i="38" l="1"/>
  <c r="L31" i="38"/>
  <c r="N31" i="38" s="1"/>
  <c r="L19" i="34"/>
  <c r="A29" i="31"/>
  <c r="M29" i="31" s="1"/>
  <c r="N29" i="31"/>
  <c r="P31" i="38" l="1"/>
  <c r="L18" i="38" l="1"/>
  <c r="L17" i="38"/>
  <c r="N17" i="38" s="1"/>
  <c r="P17" i="38" s="1"/>
  <c r="L26" i="38"/>
  <c r="N26" i="38" s="1"/>
  <c r="P26" i="38" s="1"/>
  <c r="L21" i="38"/>
  <c r="L20" i="38"/>
  <c r="L22" i="38"/>
  <c r="N22" i="38" s="1"/>
  <c r="P22" i="38" s="1"/>
  <c r="L27" i="38"/>
  <c r="N27" i="38" s="1"/>
  <c r="P27" i="38" s="1"/>
  <c r="L23" i="38"/>
  <c r="L24" i="38"/>
  <c r="L30" i="38"/>
  <c r="N30" i="38" s="1"/>
  <c r="P30" i="38" s="1"/>
  <c r="L25" i="38"/>
  <c r="N25" i="38" s="1"/>
  <c r="P25" i="38" s="1"/>
  <c r="L29" i="38"/>
  <c r="N24" i="38" l="1"/>
  <c r="P24" i="38" s="1"/>
  <c r="N20" i="38"/>
  <c r="P20" i="38" s="1"/>
  <c r="N18" i="38"/>
  <c r="P18" i="38" s="1"/>
  <c r="N29" i="38"/>
  <c r="P29" i="38" s="1"/>
  <c r="N23" i="38"/>
  <c r="P23" i="38" s="1"/>
  <c r="N21" i="38"/>
  <c r="P21" i="38" l="1"/>
  <c r="J18" i="38"/>
  <c r="J17" i="38"/>
  <c r="J26" i="38"/>
  <c r="J21" i="38"/>
  <c r="J20" i="38"/>
  <c r="J22" i="38"/>
  <c r="J27" i="38"/>
  <c r="J23" i="38"/>
  <c r="J24" i="38"/>
  <c r="J30" i="38"/>
  <c r="J25" i="38"/>
  <c r="J29" i="38"/>
  <c r="J19" i="38"/>
  <c r="J20" i="37"/>
  <c r="J21" i="37"/>
  <c r="J25" i="37"/>
  <c r="J18" i="37"/>
  <c r="J19" i="37"/>
  <c r="J35" i="37"/>
  <c r="J36" i="37"/>
  <c r="J37" i="37"/>
  <c r="J19" i="36"/>
  <c r="J17" i="36"/>
  <c r="J22" i="36"/>
  <c r="J20" i="36"/>
  <c r="J21" i="36"/>
  <c r="J25" i="36"/>
  <c r="J26" i="36"/>
  <c r="J27" i="36"/>
  <c r="J23" i="36"/>
  <c r="J24" i="36"/>
  <c r="J18" i="36"/>
  <c r="J22" i="35"/>
  <c r="J21" i="35"/>
  <c r="J24" i="35"/>
  <c r="J17" i="35"/>
  <c r="J18" i="35"/>
  <c r="J23" i="35"/>
  <c r="J19" i="35"/>
  <c r="J25" i="35"/>
  <c r="J26" i="35"/>
  <c r="J28" i="35"/>
  <c r="J27" i="35"/>
  <c r="J20" i="35"/>
  <c r="J18" i="34"/>
  <c r="J21" i="34"/>
  <c r="J19" i="34"/>
  <c r="A26" i="30" l="1"/>
  <c r="M26" i="30" s="1"/>
  <c r="N26" i="30"/>
  <c r="A24" i="30"/>
  <c r="M24" i="30" s="1"/>
  <c r="N24" i="30"/>
  <c r="A24" i="29"/>
  <c r="M24" i="29" s="1"/>
  <c r="N24" i="29"/>
  <c r="L24" i="35" l="1"/>
  <c r="L17" i="35"/>
  <c r="L18" i="35"/>
  <c r="L23" i="35"/>
  <c r="L19" i="35"/>
  <c r="L25" i="35"/>
  <c r="L26" i="35"/>
  <c r="L28" i="35"/>
  <c r="L27" i="35"/>
  <c r="L22" i="36"/>
  <c r="L20" i="36"/>
  <c r="L21" i="36"/>
  <c r="L25" i="36"/>
  <c r="L26" i="36"/>
  <c r="L27" i="36"/>
  <c r="L23" i="36"/>
  <c r="L21" i="37"/>
  <c r="L25" i="37"/>
  <c r="L18" i="37"/>
  <c r="L22" i="37"/>
  <c r="L19" i="37"/>
  <c r="L26" i="37"/>
  <c r="L23" i="37"/>
  <c r="L24" i="37"/>
  <c r="L27" i="37"/>
  <c r="L21" i="34"/>
  <c r="N21" i="34" l="1"/>
  <c r="N23" i="36"/>
  <c r="P23" i="36" s="1"/>
  <c r="N26" i="36"/>
  <c r="P26" i="36" s="1"/>
  <c r="N21" i="36"/>
  <c r="N20" i="36"/>
  <c r="N28" i="35"/>
  <c r="P28" i="35" s="1"/>
  <c r="N25" i="35"/>
  <c r="P25" i="35" s="1"/>
  <c r="N23" i="35"/>
  <c r="P23" i="35" s="1"/>
  <c r="N17" i="35"/>
  <c r="P17" i="35" s="1"/>
  <c r="N27" i="36"/>
  <c r="P27" i="36" s="1"/>
  <c r="N25" i="36"/>
  <c r="P25" i="36" s="1"/>
  <c r="N22" i="36"/>
  <c r="N27" i="35"/>
  <c r="P27" i="35" s="1"/>
  <c r="N26" i="35"/>
  <c r="P26" i="35" s="1"/>
  <c r="N19" i="35"/>
  <c r="P19" i="35" s="1"/>
  <c r="N18" i="35"/>
  <c r="P18" i="35" s="1"/>
  <c r="N24" i="35"/>
  <c r="P24" i="35" s="1"/>
  <c r="N24" i="37"/>
  <c r="N26" i="37"/>
  <c r="N22" i="37"/>
  <c r="N25" i="37"/>
  <c r="N27" i="37"/>
  <c r="N23" i="37"/>
  <c r="N19" i="37"/>
  <c r="N18" i="37"/>
  <c r="N21" i="37"/>
  <c r="N21" i="40"/>
  <c r="N19" i="40"/>
  <c r="N23" i="40"/>
  <c r="N20" i="40"/>
  <c r="N25" i="40"/>
  <c r="N24" i="40"/>
  <c r="N22" i="40"/>
  <c r="N26" i="40"/>
  <c r="N28" i="40"/>
  <c r="N30" i="40"/>
  <c r="N27" i="40"/>
  <c r="N29" i="40"/>
  <c r="N31" i="40"/>
  <c r="N32" i="40"/>
  <c r="N33" i="40"/>
  <c r="N17" i="40"/>
  <c r="A18" i="39"/>
  <c r="N20" i="39"/>
  <c r="A19" i="39"/>
  <c r="M19" i="39" s="1"/>
  <c r="N19" i="39"/>
  <c r="A24" i="39"/>
  <c r="N25" i="39"/>
  <c r="A20" i="39"/>
  <c r="N18" i="39"/>
  <c r="A23" i="39"/>
  <c r="N22" i="39"/>
  <c r="A25" i="39"/>
  <c r="N23" i="39"/>
  <c r="A22" i="39"/>
  <c r="N24" i="39"/>
  <c r="A28" i="39"/>
  <c r="N27" i="39"/>
  <c r="A27" i="39"/>
  <c r="N28" i="39"/>
  <c r="A26" i="39"/>
  <c r="M26" i="39" s="1"/>
  <c r="N26" i="39"/>
  <c r="A21" i="40"/>
  <c r="A23" i="40"/>
  <c r="M23" i="40" s="1"/>
  <c r="A18" i="40"/>
  <c r="M18" i="40" s="1"/>
  <c r="A24" i="40"/>
  <c r="A22" i="40"/>
  <c r="A25" i="40"/>
  <c r="A26" i="40"/>
  <c r="M26" i="40" s="1"/>
  <c r="A27" i="40"/>
  <c r="A28" i="40"/>
  <c r="A29" i="40"/>
  <c r="A30" i="40"/>
  <c r="A31" i="40"/>
  <c r="M31" i="40" s="1"/>
  <c r="A29" i="32"/>
  <c r="M29" i="32" s="1"/>
  <c r="N29" i="32"/>
  <c r="A27" i="30"/>
  <c r="M27" i="30" s="1"/>
  <c r="A28" i="30"/>
  <c r="M28" i="30" s="1"/>
  <c r="N29" i="30"/>
  <c r="N28" i="30"/>
  <c r="N27" i="30"/>
  <c r="N25" i="30"/>
  <c r="A25" i="30"/>
  <c r="M25" i="30" s="1"/>
  <c r="A23" i="29"/>
  <c r="M23" i="29" s="1"/>
  <c r="N23" i="29"/>
  <c r="A25" i="29"/>
  <c r="M25" i="29" s="1"/>
  <c r="N25" i="29"/>
  <c r="A26" i="29"/>
  <c r="M26" i="29" s="1"/>
  <c r="N26" i="29"/>
  <c r="A27" i="29"/>
  <c r="M27" i="29" s="1"/>
  <c r="N27" i="29"/>
  <c r="N25" i="27"/>
  <c r="A25" i="27"/>
  <c r="M25" i="27" s="1"/>
  <c r="M24" i="39" l="1"/>
  <c r="P22" i="36"/>
  <c r="P21" i="36"/>
  <c r="P20" i="36"/>
  <c r="M23" i="39"/>
  <c r="M18" i="39"/>
  <c r="M22" i="40"/>
  <c r="M28" i="39"/>
  <c r="M30" i="40"/>
  <c r="M28" i="40"/>
  <c r="M25" i="40"/>
  <c r="M29" i="40"/>
  <c r="M27" i="40"/>
  <c r="M24" i="40"/>
  <c r="M22" i="39"/>
  <c r="M25" i="39"/>
  <c r="M20" i="39"/>
  <c r="M27" i="39"/>
  <c r="P21" i="34"/>
  <c r="P18" i="37"/>
  <c r="P19" i="37"/>
  <c r="P22" i="37"/>
  <c r="P23" i="37"/>
  <c r="P21" i="37"/>
  <c r="P27" i="37"/>
  <c r="P24" i="37"/>
  <c r="P25" i="37"/>
  <c r="P26" i="37"/>
  <c r="A22" i="26"/>
  <c r="M22" i="26" s="1"/>
  <c r="N22" i="26"/>
  <c r="A23" i="26"/>
  <c r="M23" i="26" s="1"/>
  <c r="N23" i="26"/>
  <c r="A24" i="26"/>
  <c r="M24" i="26" s="1"/>
  <c r="N24" i="26"/>
  <c r="A25" i="26"/>
  <c r="M25" i="26" s="1"/>
  <c r="N25" i="26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L18" i="36" l="1"/>
  <c r="N18" i="36" l="1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P18" i="36" l="1"/>
  <c r="A32" i="40"/>
  <c r="M32" i="40" s="1"/>
  <c r="A20" i="40"/>
  <c r="A19" i="40"/>
  <c r="M21" i="40" s="1"/>
  <c r="A17" i="40"/>
  <c r="M17" i="40" s="1"/>
  <c r="A33" i="40"/>
  <c r="A21" i="39"/>
  <c r="A17" i="39"/>
  <c r="L21" i="35"/>
  <c r="M19" i="40" l="1"/>
  <c r="M20" i="40"/>
  <c r="A26" i="26"/>
  <c r="N24" i="27" l="1"/>
  <c r="N26" i="27"/>
  <c r="N38" i="31"/>
  <c r="N37" i="31"/>
  <c r="A38" i="31"/>
  <c r="M38" i="31" s="1"/>
  <c r="A37" i="31"/>
  <c r="M37" i="31" s="1"/>
  <c r="A29" i="30"/>
  <c r="M29" i="30" s="1"/>
  <c r="A30" i="30"/>
  <c r="L36" i="37"/>
  <c r="N19" i="34" l="1"/>
  <c r="N36" i="37"/>
  <c r="P36" i="37" l="1"/>
  <c r="P19" i="34"/>
  <c r="M33" i="40"/>
  <c r="N17" i="39"/>
  <c r="N21" i="39"/>
  <c r="M17" i="39"/>
  <c r="M21" i="39"/>
  <c r="L19" i="38"/>
  <c r="M28" i="38" s="1"/>
  <c r="L28" i="37"/>
  <c r="L35" i="37"/>
  <c r="L37" i="37"/>
  <c r="L17" i="37"/>
  <c r="L34" i="37"/>
  <c r="L32" i="37"/>
  <c r="L29" i="37"/>
  <c r="L31" i="37"/>
  <c r="L20" i="37"/>
  <c r="L17" i="36"/>
  <c r="L19" i="36"/>
  <c r="L24" i="36"/>
  <c r="N21" i="35"/>
  <c r="L20" i="35"/>
  <c r="L22" i="35"/>
  <c r="L18" i="34"/>
  <c r="N18" i="34" s="1"/>
  <c r="N30" i="30"/>
  <c r="M30" i="30"/>
  <c r="A23" i="27"/>
  <c r="M23" i="27" s="1"/>
  <c r="A28" i="29"/>
  <c r="M28" i="29" s="1"/>
  <c r="A29" i="29"/>
  <c r="M29" i="29" s="1"/>
  <c r="N28" i="29"/>
  <c r="N29" i="29"/>
  <c r="N23" i="27"/>
  <c r="A26" i="27"/>
  <c r="M26" i="27" s="1"/>
  <c r="A24" i="27"/>
  <c r="M24" i="27" s="1"/>
  <c r="N26" i="26"/>
  <c r="M26" i="26"/>
  <c r="M19" i="34" l="1"/>
  <c r="M21" i="34"/>
  <c r="M17" i="34"/>
  <c r="M31" i="37"/>
  <c r="M34" i="37"/>
  <c r="M33" i="37"/>
  <c r="M30" i="37"/>
  <c r="M23" i="37"/>
  <c r="M24" i="37"/>
  <c r="M26" i="37"/>
  <c r="M22" i="37"/>
  <c r="M27" i="37"/>
  <c r="M17" i="37"/>
  <c r="M28" i="37"/>
  <c r="M29" i="37"/>
  <c r="M32" i="37"/>
  <c r="M31" i="38"/>
  <c r="M20" i="38"/>
  <c r="M21" i="38"/>
  <c r="M24" i="38"/>
  <c r="M23" i="38"/>
  <c r="M17" i="38"/>
  <c r="M27" i="38"/>
  <c r="M22" i="38"/>
  <c r="M29" i="38"/>
  <c r="M18" i="38"/>
  <c r="M25" i="38"/>
  <c r="M30" i="38"/>
  <c r="M26" i="38"/>
  <c r="P18" i="34"/>
  <c r="M18" i="34"/>
  <c r="N24" i="36"/>
  <c r="P24" i="36" s="1"/>
  <c r="M24" i="36"/>
  <c r="M22" i="35"/>
  <c r="N19" i="36"/>
  <c r="M19" i="36"/>
  <c r="M27" i="36"/>
  <c r="M20" i="36"/>
  <c r="M18" i="36"/>
  <c r="M23" i="36"/>
  <c r="M25" i="36"/>
  <c r="M21" i="36"/>
  <c r="M26" i="36"/>
  <c r="M22" i="36"/>
  <c r="N20" i="35"/>
  <c r="P20" i="35" s="1"/>
  <c r="M20" i="35"/>
  <c r="M25" i="35"/>
  <c r="M17" i="35"/>
  <c r="M27" i="35"/>
  <c r="M19" i="35"/>
  <c r="M24" i="35"/>
  <c r="M28" i="35"/>
  <c r="M26" i="35"/>
  <c r="M18" i="35"/>
  <c r="M21" i="35"/>
  <c r="N17" i="36"/>
  <c r="M17" i="36"/>
  <c r="N19" i="38"/>
  <c r="A28" i="38" s="1"/>
  <c r="O28" i="38" s="1"/>
  <c r="M19" i="38"/>
  <c r="N31" i="37"/>
  <c r="N35" i="37"/>
  <c r="M35" i="37"/>
  <c r="N29" i="37"/>
  <c r="M25" i="37"/>
  <c r="M18" i="37"/>
  <c r="M21" i="37"/>
  <c r="M19" i="37"/>
  <c r="M36" i="37"/>
  <c r="N34" i="37"/>
  <c r="N37" i="37"/>
  <c r="M37" i="37"/>
  <c r="N20" i="37"/>
  <c r="M20" i="37"/>
  <c r="N17" i="37"/>
  <c r="N28" i="37"/>
  <c r="N22" i="35"/>
  <c r="P21" i="35"/>
  <c r="N32" i="37"/>
  <c r="A17" i="34" l="1"/>
  <c r="O17" i="34" s="1"/>
  <c r="A28" i="37"/>
  <c r="O28" i="37" s="1"/>
  <c r="A17" i="36"/>
  <c r="P19" i="36"/>
  <c r="A19" i="36"/>
  <c r="O19" i="36" s="1"/>
  <c r="A20" i="36"/>
  <c r="A21" i="36"/>
  <c r="O21" i="36" s="1"/>
  <c r="A22" i="36"/>
  <c r="P35" i="37"/>
  <c r="A35" i="37"/>
  <c r="O35" i="37" s="1"/>
  <c r="P34" i="37"/>
  <c r="A34" i="37"/>
  <c r="O34" i="37" s="1"/>
  <c r="A29" i="37"/>
  <c r="O29" i="37" s="1"/>
  <c r="A32" i="37"/>
  <c r="O32" i="37" s="1"/>
  <c r="A17" i="37"/>
  <c r="P37" i="37"/>
  <c r="A37" i="37"/>
  <c r="O37" i="37" s="1"/>
  <c r="A31" i="37"/>
  <c r="O31" i="37" s="1"/>
  <c r="A20" i="37"/>
  <c r="O20" i="37" s="1"/>
  <c r="A33" i="37"/>
  <c r="O33" i="37" s="1"/>
  <c r="A30" i="37"/>
  <c r="O30" i="37" s="1"/>
  <c r="A19" i="37"/>
  <c r="O19" i="37" s="1"/>
  <c r="A24" i="37"/>
  <c r="O24" i="37" s="1"/>
  <c r="A22" i="37"/>
  <c r="O22" i="37" s="1"/>
  <c r="A23" i="37"/>
  <c r="O23" i="37" s="1"/>
  <c r="A21" i="37"/>
  <c r="O21" i="37" s="1"/>
  <c r="A18" i="37"/>
  <c r="O18" i="37" s="1"/>
  <c r="A26" i="37"/>
  <c r="O26" i="37" s="1"/>
  <c r="A27" i="37"/>
  <c r="O27" i="37" s="1"/>
  <c r="A25" i="37"/>
  <c r="O25" i="37" s="1"/>
  <c r="A36" i="37"/>
  <c r="O36" i="37" s="1"/>
  <c r="A22" i="38"/>
  <c r="O22" i="38" s="1"/>
  <c r="A20" i="38"/>
  <c r="O20" i="38" s="1"/>
  <c r="A21" i="38"/>
  <c r="A17" i="38"/>
  <c r="O17" i="38" s="1"/>
  <c r="A31" i="38"/>
  <c r="O31" i="38" s="1"/>
  <c r="A30" i="38"/>
  <c r="O30" i="38" s="1"/>
  <c r="A29" i="38"/>
  <c r="O29" i="38" s="1"/>
  <c r="A27" i="38"/>
  <c r="O27" i="38" s="1"/>
  <c r="A26" i="38"/>
  <c r="O26" i="38" s="1"/>
  <c r="A25" i="38"/>
  <c r="A24" i="38"/>
  <c r="O24" i="38" s="1"/>
  <c r="A23" i="38"/>
  <c r="O23" i="38" s="1"/>
  <c r="A20" i="34"/>
  <c r="A21" i="34"/>
  <c r="O21" i="34" s="1"/>
  <c r="A18" i="34"/>
  <c r="O18" i="34" s="1"/>
  <c r="P20" i="37"/>
  <c r="P31" i="37"/>
  <c r="P32" i="37"/>
  <c r="P28" i="37"/>
  <c r="P17" i="37"/>
  <c r="A27" i="36"/>
  <c r="P19" i="38"/>
  <c r="A18" i="38"/>
  <c r="O18" i="38" s="1"/>
  <c r="A24" i="36"/>
  <c r="P17" i="36"/>
  <c r="A25" i="36"/>
  <c r="A26" i="35"/>
  <c r="O26" i="35" s="1"/>
  <c r="A22" i="35"/>
  <c r="O22" i="35" s="1"/>
  <c r="A26" i="36"/>
  <c r="A19" i="34"/>
  <c r="O19" i="34" s="1"/>
  <c r="A18" i="36"/>
  <c r="O18" i="36" s="1"/>
  <c r="A23" i="36"/>
  <c r="O23" i="36" s="1"/>
  <c r="A17" i="35"/>
  <c r="A19" i="38"/>
  <c r="O19" i="38" s="1"/>
  <c r="P29" i="37"/>
  <c r="A23" i="35"/>
  <c r="A27" i="35"/>
  <c r="A24" i="35"/>
  <c r="A19" i="35"/>
  <c r="A28" i="35"/>
  <c r="A18" i="35"/>
  <c r="O18" i="35" s="1"/>
  <c r="A20" i="35"/>
  <c r="A25" i="35"/>
  <c r="O25" i="35" s="1"/>
  <c r="P22" i="35"/>
  <c r="A21" i="35"/>
  <c r="O21" i="35" s="1"/>
  <c r="O24" i="35" l="1"/>
  <c r="O27" i="35"/>
  <c r="O24" i="36"/>
  <c r="O17" i="37"/>
  <c r="O17" i="35"/>
  <c r="O23" i="35"/>
  <c r="O25" i="38"/>
  <c r="O21" i="38"/>
  <c r="O27" i="36"/>
  <c r="O22" i="36"/>
  <c r="O17" i="36"/>
  <c r="O20" i="36"/>
  <c r="O25" i="36"/>
  <c r="O26" i="36"/>
  <c r="O20" i="35"/>
  <c r="O28" i="35"/>
  <c r="O19" i="35"/>
</calcChain>
</file>

<file path=xl/sharedStrings.xml><?xml version="1.0" encoding="utf-8"?>
<sst xmlns="http://schemas.openxmlformats.org/spreadsheetml/2006/main" count="2365" uniqueCount="428">
  <si>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</si>
  <si>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</si>
  <si>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</si>
  <si>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</si>
  <si>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</si>
  <si>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</si>
  <si>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</si>
  <si>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</si>
  <si>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</si>
  <si>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</si>
  <si>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</si>
  <si>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</si>
  <si>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</si>
  <si>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</si>
  <si>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</si>
  <si>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</si>
  <si>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</si>
  <si>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</si>
  <si>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</si>
  <si>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</si>
  <si>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</si>
  <si>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</si>
  <si>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</si>
  <si>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</si>
  <si>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</si>
  <si>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</si>
  <si>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</si>
  <si>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</si>
  <si>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</si>
  <si>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</si>
  <si>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</si>
  <si>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</si>
  <si>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</si>
  <si>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</si>
  <si>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</si>
  <si>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</si>
  <si>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</si>
  <si>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</si>
  <si>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</si>
  <si>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</si>
  <si>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</si>
  <si>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</si>
  <si>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</si>
  <si>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</si>
  <si>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</si>
  <si>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</si>
  <si>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</si>
  <si>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</si>
  <si>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</si>
  <si>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</si>
  <si>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</si>
  <si>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</si>
  <si>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</si>
  <si>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</si>
  <si>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</si>
  <si>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</si>
  <si>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</si>
  <si>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</si>
  <si>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</si>
  <si>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</si>
  <si>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</si>
  <si>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</si>
  <si>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</si>
  <si>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</si>
  <si>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</si>
  <si>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</si>
  <si>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СШОР им.Краевского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</si>
  <si>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</si>
  <si>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</si>
  <si>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</si>
  <si>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</si>
  <si>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</si>
  <si>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</si>
  <si>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</si>
  <si>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</si>
  <si>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</si>
  <si>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 xml:space="preserve"> 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</si>
  <si>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</si>
  <si>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</si>
  <si>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</si>
  <si>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</si>
  <si>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</si>
  <si>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</si>
  <si>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</si>
  <si>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</si>
  <si>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</si>
  <si>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</si>
  <si>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</si>
  <si>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</si>
  <si>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</si>
  <si>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</si>
  <si>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</si>
  <si>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</si>
  <si>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</si>
  <si>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</si>
  <si>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</si>
  <si>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</si>
  <si>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</si>
  <si>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</si>
  <si>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</si>
  <si>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</si>
  <si>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</si>
  <si>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</si>
  <si>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</si>
  <si>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</si>
  <si>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</si>
  <si>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</si>
  <si>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</si>
  <si>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</si>
  <si>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</si>
  <si>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</si>
  <si>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Семенов А.Н.</t>
  </si>
  <si>
    <t xml:space="preserve">Зам. главного судьи            </t>
  </si>
  <si>
    <t>Семёнов А.Н., ВК (г. Санкт-Петербург)</t>
  </si>
  <si>
    <t>Дубровин Д.А., ВК (г. Санкт-Петербург)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</si>
  <si>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</si>
  <si>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</si>
  <si>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</si>
  <si>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</si>
  <si>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</si>
  <si>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 xml:space="preserve">Зверев Рафаэль </t>
  </si>
  <si>
    <t xml:space="preserve">Чуев Павел </t>
  </si>
  <si>
    <t xml:space="preserve">Марков Иван </t>
  </si>
  <si>
    <t>Меркулин С.В.</t>
  </si>
  <si>
    <t>Калякин С.В.</t>
  </si>
  <si>
    <t>Катаев И.В., Бирюков С.Н.</t>
  </si>
  <si>
    <t>Самостоятельно</t>
  </si>
  <si>
    <t>Пянко И.А.</t>
  </si>
  <si>
    <t>Гуров В.А.</t>
  </si>
  <si>
    <t>Конев А.В.</t>
  </si>
  <si>
    <t xml:space="preserve">Лазарева Анастасия </t>
  </si>
  <si>
    <t>Петров В.М., Катаев И.В.</t>
  </si>
  <si>
    <t xml:space="preserve">Минина Марина </t>
  </si>
  <si>
    <t>КОМАНДА : г. Санкт-Петербург</t>
  </si>
  <si>
    <t>Новгородская обл.</t>
  </si>
  <si>
    <t>Трофимов С.Н.</t>
  </si>
  <si>
    <t>Дубровин Д.А.</t>
  </si>
  <si>
    <t xml:space="preserve">Тарвердиева Мария </t>
  </si>
  <si>
    <t xml:space="preserve">Васькина Алина </t>
  </si>
  <si>
    <t>"отлично "</t>
  </si>
  <si>
    <t>Судья</t>
  </si>
  <si>
    <t>"хорошо"</t>
  </si>
  <si>
    <t>Дубровин Д.А</t>
  </si>
  <si>
    <t>Никифор О.А.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</si>
  <si>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</si>
  <si>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</si>
  <si>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</si>
  <si>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</si>
  <si>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>Итоговая оценка</t>
  </si>
  <si>
    <t>ФИО тренера (тренеров)</t>
  </si>
  <si>
    <t>Жонглирование</t>
  </si>
  <si>
    <t>по гиревому спорту</t>
  </si>
  <si>
    <t>г.Санкт-Петербург</t>
  </si>
  <si>
    <t>Синцов Л.С.</t>
  </si>
  <si>
    <t xml:space="preserve">Смирнов Владимир </t>
  </si>
  <si>
    <t xml:space="preserve">Михаевский  Иван </t>
  </si>
  <si>
    <t>Кириллов С.А., Конев А.</t>
  </si>
  <si>
    <t>Брюханов Данила</t>
  </si>
  <si>
    <t xml:space="preserve">Калистратов Артем </t>
  </si>
  <si>
    <t xml:space="preserve">Чирков Леонид </t>
  </si>
  <si>
    <t xml:space="preserve">Литвинко В.С., Семёнов М.М.
</t>
  </si>
  <si>
    <t xml:space="preserve">Бенидзе Д.Б., </t>
  </si>
  <si>
    <t>Дьяконов Н.Ю.</t>
  </si>
  <si>
    <t xml:space="preserve">Ладе Роман </t>
  </si>
  <si>
    <t xml:space="preserve">Овчинников Никита </t>
  </si>
  <si>
    <t xml:space="preserve">Багдасаров Степан </t>
  </si>
  <si>
    <t>Калининградская область</t>
  </si>
  <si>
    <t>Семенов А.Н.. Фадеев А.С.</t>
  </si>
  <si>
    <t>Семенов А.Н., Синцов Л.С.</t>
  </si>
  <si>
    <t xml:space="preserve">Ходунова Ирина </t>
  </si>
  <si>
    <t>б/р</t>
  </si>
  <si>
    <t>Кирюхин Сергей</t>
  </si>
  <si>
    <t>Волосовцев Дмитрий</t>
  </si>
  <si>
    <t>Мальцев Андрей</t>
  </si>
  <si>
    <t>Власов Александр</t>
  </si>
  <si>
    <t>Вильган А.П.</t>
  </si>
  <si>
    <t>КОМАНДА : Белгородская обл.</t>
  </si>
  <si>
    <t>Калякин Сергей</t>
  </si>
  <si>
    <t>КОМАНДА : Смоленская обл.</t>
  </si>
  <si>
    <t>Береза Егор</t>
  </si>
  <si>
    <t>Гуров Владимир</t>
  </si>
  <si>
    <t xml:space="preserve">                 Семёнов А.Н., ВК (г. Санкт-Петербург)</t>
  </si>
  <si>
    <t>КОМАНДА : Калужская обл.</t>
  </si>
  <si>
    <t>-</t>
  </si>
  <si>
    <t>Вес гирь 24 кг.</t>
  </si>
  <si>
    <t>Сафронова Елизавета</t>
  </si>
  <si>
    <t>Барбакова Александра</t>
  </si>
  <si>
    <t>Мартынова Ирина</t>
  </si>
  <si>
    <t>Леонидова Ксения</t>
  </si>
  <si>
    <t>Минашкина Анастасия</t>
  </si>
  <si>
    <t>Потокина Маргарита</t>
  </si>
  <si>
    <t>Лазарева А.А.</t>
  </si>
  <si>
    <t>Эстафета</t>
  </si>
  <si>
    <t>Максимов А.В ВК, (г.Вологда)</t>
  </si>
  <si>
    <t>Толчок длинный цикл (мужчины)</t>
  </si>
  <si>
    <t>Толчок длинный цикл (женщины)</t>
  </si>
  <si>
    <t>Эстафета (толчок длинный цикл (женщины)</t>
  </si>
  <si>
    <t>Женщины (толчок ДЦ)</t>
  </si>
  <si>
    <t>Псковская обл.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</si>
  <si>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</si>
  <si>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Лапшин Н.С.</t>
  </si>
  <si>
    <t>Синцов Л.А.</t>
  </si>
  <si>
    <t>пары</t>
  </si>
  <si>
    <t>Вып. Разряд</t>
  </si>
  <si>
    <t>Рес. Коми</t>
  </si>
  <si>
    <t>М</t>
  </si>
  <si>
    <t>Ж</t>
  </si>
  <si>
    <t>Чемпионат Северо-Западного федерального округа по гиревому спорту</t>
  </si>
  <si>
    <t>15-17 апреля 2022 г.</t>
  </si>
  <si>
    <t>г. Великий Новгород</t>
  </si>
  <si>
    <t>Список судей чемпионата Северо-Западного федерального округа по гиревому спорту</t>
  </si>
  <si>
    <t>Чемпионат Северо-Западного федерального округа</t>
  </si>
  <si>
    <t>Министерство спорта и молодежной политики Новгородской области</t>
  </si>
  <si>
    <t>РОООО «Всероссийская федерация гиревого спорта» в Новгородской области</t>
  </si>
  <si>
    <t xml:space="preserve">                   Дубровин Д.А., ВК (г. Санкт-Петербург)</t>
  </si>
  <si>
    <t xml:space="preserve">               Дубровин Д.А., ВК (г. Санкт-Петербург)</t>
  </si>
  <si>
    <t>ЕКП № 6433</t>
  </si>
  <si>
    <t xml:space="preserve">Бучин Алексей </t>
  </si>
  <si>
    <t>г. Санкт-Петербург</t>
  </si>
  <si>
    <t>СШОР им. Краевского</t>
  </si>
  <si>
    <t>Руднев С.Л.</t>
  </si>
  <si>
    <t>Барков А.П.</t>
  </si>
  <si>
    <t>Воробьев Виталий</t>
  </si>
  <si>
    <t>Олехнович Олег</t>
  </si>
  <si>
    <t xml:space="preserve">Косухин Владислав </t>
  </si>
  <si>
    <t>Чегорев Александр</t>
  </si>
  <si>
    <t>Воробьев Олег</t>
  </si>
  <si>
    <t xml:space="preserve">Кичимаев Николай </t>
  </si>
  <si>
    <t>КОМАНДА : г. Санкт-Петербург 1</t>
  </si>
  <si>
    <t>КОМАНДА : г. Санкт-Петербург 2</t>
  </si>
  <si>
    <t xml:space="preserve">Козлов Дмитрий </t>
  </si>
  <si>
    <t xml:space="preserve">Ермаков Михаил </t>
  </si>
  <si>
    <t>Виноградов М.Е.</t>
  </si>
  <si>
    <t>КОМАНДА : Новгородская обл.</t>
  </si>
  <si>
    <t>Юров Евгений</t>
  </si>
  <si>
    <t>Твёрдый Н.А., Дьяконов Н.Ю.</t>
  </si>
  <si>
    <t xml:space="preserve">Шарипов Евгений </t>
  </si>
  <si>
    <t xml:space="preserve">Мороз Денис </t>
  </si>
  <si>
    <t xml:space="preserve">Брюханов Максим </t>
  </si>
  <si>
    <t xml:space="preserve">Никифоров Сергей </t>
  </si>
  <si>
    <t xml:space="preserve">Синцов Леонид </t>
  </si>
  <si>
    <t>Мурманская обл.</t>
  </si>
  <si>
    <t>Подпружникова Маргарита</t>
  </si>
  <si>
    <t>ПАРНЫЙ РАЗРЯД — Мужчины</t>
  </si>
  <si>
    <t>Леньков Дмитрий</t>
  </si>
  <si>
    <t>Шарова Елена</t>
  </si>
  <si>
    <t>Тарвердиева М.А.</t>
  </si>
  <si>
    <t>Эстафета толчок длинный цикл (мужчины)</t>
  </si>
  <si>
    <t>Трофимов С.Н. 1К (В. Новгород)</t>
  </si>
  <si>
    <t>Чегорев А.С. 1К (В. Новгород)</t>
  </si>
  <si>
    <t>Резонов А.В.</t>
  </si>
  <si>
    <t>Катаев И.В.</t>
  </si>
  <si>
    <t>КОМАНДА : Псковская обл.</t>
  </si>
  <si>
    <t>КОМАНДА : Р. Коми</t>
  </si>
  <si>
    <t xml:space="preserve">Маяков Дмитрий </t>
  </si>
  <si>
    <t>Лапшин Николай</t>
  </si>
  <si>
    <t xml:space="preserve">Трегубов Александр </t>
  </si>
  <si>
    <t>Общероссийская общественная организация «Всероссийская федерация гиревого спорта»</t>
  </si>
  <si>
    <t>Весовая категория 78 кг</t>
  </si>
  <si>
    <t>Весовая категория 95 кг</t>
  </si>
  <si>
    <t>Весовая категория 95+ кг</t>
  </si>
  <si>
    <t>Весовая категория 58 кг</t>
  </si>
  <si>
    <t>Весовая категория 68+ кг</t>
  </si>
  <si>
    <t>Год рождения</t>
  </si>
  <si>
    <t>Жбанов Алексей</t>
  </si>
  <si>
    <t>Руднев Руслан</t>
  </si>
  <si>
    <t>Зарилов Илья</t>
  </si>
  <si>
    <t>Гришаев Н.В.</t>
  </si>
  <si>
    <t>Косухин Владислав</t>
  </si>
  <si>
    <t>Молчанов Дианисий</t>
  </si>
  <si>
    <t>Чуев Павел</t>
  </si>
  <si>
    <t>Бурлаков Егор</t>
  </si>
  <si>
    <t>Вологодская обл.</t>
  </si>
  <si>
    <t>Рехтик Александр</t>
  </si>
  <si>
    <t>Лазарева Анастасия</t>
  </si>
  <si>
    <t>Верт Елена</t>
  </si>
  <si>
    <t>68+</t>
  </si>
  <si>
    <t>Петров В.М.</t>
  </si>
  <si>
    <t>Барков А.П., Руднев Р.С.</t>
  </si>
  <si>
    <t>Касьянов Артём</t>
  </si>
  <si>
    <t>Бенидзе Джони</t>
  </si>
  <si>
    <t>Иванов Кирилл</t>
  </si>
  <si>
    <t>Галеев Роман</t>
  </si>
  <si>
    <t>Кречун Елена</t>
  </si>
  <si>
    <t>Кулик Елена</t>
  </si>
  <si>
    <t>Тарвердиева Мария</t>
  </si>
  <si>
    <t>95+</t>
  </si>
  <si>
    <t>Брюханов Константин</t>
  </si>
  <si>
    <t>Брюханов Максим</t>
  </si>
  <si>
    <t>Никифоров Сергей</t>
  </si>
  <si>
    <t>Синцов Леонид</t>
  </si>
  <si>
    <t>Тарвердиева М.А</t>
  </si>
  <si>
    <t>Бушуева Эльвира</t>
  </si>
  <si>
    <t>Руднева А.С.</t>
  </si>
  <si>
    <t>Ленинградская обл.</t>
  </si>
  <si>
    <t>Мажаева Наталия</t>
  </si>
  <si>
    <t>Минина Марина</t>
  </si>
  <si>
    <t>СШОР №3</t>
  </si>
  <si>
    <t>Бенидзе Д.Б.</t>
  </si>
  <si>
    <t>Архангельская обл.</t>
  </si>
  <si>
    <t>Пименова Татьяна</t>
  </si>
  <si>
    <t>Марков И.Э., Читадзе З.Л.</t>
  </si>
  <si>
    <t>Шемякин О.Л., Голубева Н.Б.</t>
  </si>
  <si>
    <t>Шемякин О.Л.</t>
  </si>
  <si>
    <t>Вильданов Андрей</t>
  </si>
  <si>
    <t>Жагров Валерий</t>
  </si>
  <si>
    <t>Поздеев Андрей</t>
  </si>
  <si>
    <t>Гульков Иван</t>
  </si>
  <si>
    <t>р. Коми</t>
  </si>
  <si>
    <t>Хвостов А.В., Сахаров Н.Л</t>
  </si>
  <si>
    <t>Сахаров Н.Л.</t>
  </si>
  <si>
    <t>Петровичев Д.В.</t>
  </si>
  <si>
    <t>Лебедев Дмитрий</t>
  </si>
  <si>
    <t>Марков Иван</t>
  </si>
  <si>
    <t>Анисимов Алексей</t>
  </si>
  <si>
    <t xml:space="preserve">Климков Дмитрий </t>
  </si>
  <si>
    <t>КОМАНДА : Вологодская обл.</t>
  </si>
  <si>
    <t>СШОР им. В.Ф. Краевского</t>
  </si>
  <si>
    <t>Кухарева Мария</t>
  </si>
  <si>
    <t>КМС+</t>
  </si>
  <si>
    <t>1+</t>
  </si>
  <si>
    <t>2+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</si>
  <si>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жонглирование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</si>
  <si>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Касьянов А.Н.</t>
  </si>
  <si>
    <t>Шаров П.В.</t>
  </si>
  <si>
    <t>Валуйкина А.Г.</t>
  </si>
  <si>
    <t>Соболев Н.В.</t>
  </si>
  <si>
    <t>Дедков К.В.</t>
  </si>
  <si>
    <t>Город, регион</t>
  </si>
  <si>
    <t>Глязинтинов Д.А.</t>
  </si>
  <si>
    <t>12-14 апреля 2024 г.</t>
  </si>
  <si>
    <t>г. Выборг</t>
  </si>
  <si>
    <t>Комитет по физической культуре и спорту Ленинградской обл.</t>
  </si>
  <si>
    <t>Семенов А.Н. ВК (г. Санкт-Петербург)</t>
  </si>
  <si>
    <t>Соболев Н.В., 1К (Ленинградская обл.)</t>
  </si>
  <si>
    <t>Региональная общественная организация "Федерация гиревого спорта Ленинградской обл."</t>
  </si>
  <si>
    <t>Фадеев А.С., 1К (г. Санкт-Петербург)</t>
  </si>
  <si>
    <t>гиревой спорт</t>
  </si>
  <si>
    <t xml:space="preserve">Чемпионат Северо-Западного </t>
  </si>
  <si>
    <t xml:space="preserve">федерального округа </t>
  </si>
  <si>
    <t>ЕКП №2065470023023378</t>
  </si>
  <si>
    <t>(ЕКП №2065470023023378)</t>
  </si>
  <si>
    <t>12-15 апреля 2024г., г. Выборг</t>
  </si>
  <si>
    <t>Дубровин Д.А., ВК (СПб)</t>
  </si>
  <si>
    <t>Фадеев А.С., 1К (СПб)</t>
  </si>
  <si>
    <t>СШОРСВС им. В.Ф. Краевского</t>
  </si>
  <si>
    <t>Черепанов Антон</t>
  </si>
  <si>
    <t>Величко Захар</t>
  </si>
  <si>
    <t>Вихарев Артем</t>
  </si>
  <si>
    <t>Огарков А.Н.</t>
  </si>
  <si>
    <t>Сарлаев Андрей</t>
  </si>
  <si>
    <t>Кириллов С.А.</t>
  </si>
  <si>
    <t>Кондратюк Михаил</t>
  </si>
  <si>
    <t>Рачинский С.А.</t>
  </si>
  <si>
    <t>Мельник Евгений</t>
  </si>
  <si>
    <t>Бурлаков И.Н.</t>
  </si>
  <si>
    <t>Петров В.М., Дубровин Д.А.</t>
  </si>
  <si>
    <t>Боян Станкович</t>
  </si>
  <si>
    <t>Кичимаев Николай</t>
  </si>
  <si>
    <t>Горбунов Андрей</t>
  </si>
  <si>
    <t>Полякова Полина</t>
  </si>
  <si>
    <t>Прохорова Станислава</t>
  </si>
  <si>
    <t>Яркова Ирина</t>
  </si>
  <si>
    <t>Семенов А.Н. Руднев С.Л.</t>
  </si>
  <si>
    <t>Барков А.П., Садыков Р.И., Мартьянов А.В.</t>
  </si>
  <si>
    <t>КОМАНДА : Ленинградской обл.</t>
  </si>
  <si>
    <t>Молчанов Дионисий</t>
  </si>
  <si>
    <t>Мазанько Григорий</t>
  </si>
  <si>
    <t>Виниченко Константин</t>
  </si>
  <si>
    <t>Смирнов Дмитрий</t>
  </si>
  <si>
    <t>Клименко Руслан</t>
  </si>
  <si>
    <t>Лобанов Дмтрий</t>
  </si>
  <si>
    <t>Лобанов Д.В.</t>
  </si>
  <si>
    <t>Бучин Алексей</t>
  </si>
  <si>
    <t>Миронов Андрей</t>
  </si>
  <si>
    <t>Щербин Олег</t>
  </si>
  <si>
    <t>Бенидзе Спартак</t>
  </si>
  <si>
    <t>Никифоров А.</t>
  </si>
  <si>
    <t>Бенидзе А.А.</t>
  </si>
  <si>
    <t>ВС</t>
  </si>
  <si>
    <t xml:space="preserve">Степанов Иван </t>
  </si>
  <si>
    <t>Соболев Н.В., Рабзин Б.Н.</t>
  </si>
  <si>
    <t>Ладе Роман</t>
  </si>
  <si>
    <t>Родченко Леонид</t>
  </si>
  <si>
    <t>Алфёрова В.Я.</t>
  </si>
  <si>
    <t>Микшин Сергей</t>
  </si>
  <si>
    <t>Баранов Артём</t>
  </si>
  <si>
    <t>Михалёв Александр</t>
  </si>
  <si>
    <t xml:space="preserve">Попов Иван </t>
  </si>
  <si>
    <t>Алексеев Вячеслав</t>
  </si>
  <si>
    <t>Поздеев А.Н.</t>
  </si>
  <si>
    <t>Писаренко Андрей</t>
  </si>
  <si>
    <t>Давыдов А.А., Алфёрова В.Я.</t>
  </si>
  <si>
    <t>Виноградова Вероника</t>
  </si>
  <si>
    <t>Щербина Джанита</t>
  </si>
  <si>
    <t>Жура Александра</t>
  </si>
  <si>
    <t>Костина Екатерина</t>
  </si>
  <si>
    <t>Янголенко Ольга</t>
  </si>
  <si>
    <t>Герман Алена</t>
  </si>
  <si>
    <t xml:space="preserve">Романова Любовь </t>
  </si>
  <si>
    <t>Давыдов А.А., Бенидзе Е.Б.</t>
  </si>
  <si>
    <t>Фокина Ольга</t>
  </si>
  <si>
    <t>Бенидзе Елизавета</t>
  </si>
  <si>
    <t>Полякова Маргарита</t>
  </si>
  <si>
    <t xml:space="preserve">Хвостов А.В. </t>
  </si>
  <si>
    <t>Алферова В.Я.</t>
  </si>
  <si>
    <t>Хвостов А.В.,  Читадзе З.Л.</t>
  </si>
  <si>
    <t>Итоговая оценка (произвольная  программа)</t>
  </si>
  <si>
    <t>Итоговая оценка (обязательная программа)</t>
  </si>
  <si>
    <t>Ком. Очки</t>
  </si>
  <si>
    <t>ПАРНЫЙ РАЗРЯД</t>
  </si>
  <si>
    <t>Фадеев А.С.</t>
  </si>
  <si>
    <t>12-15 апреля</t>
  </si>
  <si>
    <t>Рабзин Б.Н.</t>
  </si>
  <si>
    <t>Волков С.А.</t>
  </si>
  <si>
    <t>Истомин А.Н.</t>
  </si>
  <si>
    <t>Семенов А.Н., ВК (г. Санкт-Петербург)</t>
  </si>
  <si>
    <t>Соболев Н.В., 2К (Ленинградская обл.)</t>
  </si>
  <si>
    <t>Семенов А.Н., ВК (СПб)</t>
  </si>
  <si>
    <t>Соболев Н.В., 2К (Лен. обл.)</t>
  </si>
  <si>
    <t>МСМК+</t>
  </si>
  <si>
    <t>Гришаев Н.</t>
  </si>
  <si>
    <t>Барков А.П. Мартьянов А.В. Садыков Р.И.</t>
  </si>
  <si>
    <t>г. Санкт-Петербург, Псовская обл.</t>
  </si>
  <si>
    <t xml:space="preserve"> Семенов А.Н. Синцов Л.А.</t>
  </si>
  <si>
    <t>Тарвердиева М.А. Семенов А.Н.</t>
  </si>
  <si>
    <t>"хорошо "</t>
  </si>
  <si>
    <t>Миллер Ю.О.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</si>
</sst>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66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6"/>
      <color theme="1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b/>
      <sz val="11"/>
      <color rgb="FF000000"/>
      <name val="Calibri"/>
      <family val="2"/>
      <charset val="1"/>
    </font>
    <font>
      <sz val="10.5"/>
      <name val="Times New Roman"/>
      <family val="1"/>
      <charset val="1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5"/>
      <color rgb="FF003300"/>
      <name val="Times New Roman"/>
      <family val="1"/>
      <charset val="204"/>
    </font>
    <font>
      <b/>
      <sz val="16"/>
      <color rgb="FF003300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sz val="1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9" tint="0.39997558519241921"/>
        <bgColor indexed="64"/>
      </patternFill>
    </fill>
  </fills>
  <borders count="1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43" fillId="0" borderId="0"/>
    <xf numFmtId="0" fontId="52" fillId="0" borderId="0"/>
  </cellStyleXfs>
  <cellXfs count="847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5" borderId="32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/>
    <xf numFmtId="2" fontId="10" fillId="0" borderId="3" xfId="0" applyNumberFormat="1" applyFont="1" applyFill="1" applyBorder="1" applyAlignment="1">
      <alignment horizontal="center" vertical="center"/>
    </xf>
    <xf numFmtId="0" fontId="10" fillId="0" borderId="23" xfId="0" applyNumberFormat="1" applyFont="1" applyBorder="1" applyAlignment="1">
      <alignment horizontal="center" vertical="center"/>
    </xf>
    <xf numFmtId="0" fontId="10" fillId="4" borderId="3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4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8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3" xfId="1" applyFont="1" applyBorder="1" applyAlignment="1">
      <alignment horizontal="center" vertical="center"/>
    </xf>
    <xf numFmtId="0" fontId="19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22" fillId="0" borderId="0" xfId="60" applyFont="1" applyBorder="1" applyAlignment="1"/>
    <xf numFmtId="0" fontId="24" fillId="0" borderId="50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25" fillId="0" borderId="48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28" xfId="0" applyFont="1" applyBorder="1" applyAlignment="1">
      <alignment vertical="center"/>
    </xf>
    <xf numFmtId="0" fontId="11" fillId="0" borderId="28" xfId="0" applyFont="1" applyBorder="1" applyAlignment="1">
      <alignment horizontal="left" vertical="center"/>
    </xf>
    <xf numFmtId="0" fontId="26" fillId="0" borderId="20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28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28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27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29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26" fillId="0" borderId="13" xfId="0" applyFont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5" fillId="0" borderId="18" xfId="0" applyFont="1" applyFill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11" fillId="0" borderId="14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6" fillId="0" borderId="19" xfId="0" applyFont="1" applyFill="1" applyBorder="1" applyAlignment="1">
      <alignment vertical="center"/>
    </xf>
    <xf numFmtId="0" fontId="10" fillId="5" borderId="5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left" vertical="center"/>
    </xf>
    <xf numFmtId="0" fontId="10" fillId="4" borderId="36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25" fillId="0" borderId="22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1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7" xfId="0" applyFont="1" applyBorder="1"/>
    <xf numFmtId="0" fontId="0" fillId="0" borderId="3" xfId="0" applyFont="1" applyBorder="1" applyAlignment="1">
      <alignment horizontal="center"/>
    </xf>
    <xf numFmtId="0" fontId="28" fillId="3" borderId="3" xfId="0" applyFont="1" applyFill="1" applyBorder="1" applyAlignment="1">
      <alignment horizontal="left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58" xfId="0" applyFont="1" applyBorder="1" applyAlignment="1"/>
    <xf numFmtId="0" fontId="0" fillId="0" borderId="3" xfId="0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9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3" fillId="0" borderId="18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60" xfId="0" applyFont="1" applyBorder="1" applyAlignment="1">
      <alignment wrapText="1"/>
    </xf>
    <xf numFmtId="0" fontId="0" fillId="0" borderId="15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/>
    </xf>
    <xf numFmtId="0" fontId="26" fillId="0" borderId="36" xfId="0" applyFont="1" applyBorder="1" applyAlignment="1">
      <alignment vertical="center"/>
    </xf>
    <xf numFmtId="2" fontId="33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1" fillId="0" borderId="5" xfId="0" applyFont="1" applyBorder="1" applyAlignment="1">
      <alignment horizontal="left" vertical="center"/>
    </xf>
    <xf numFmtId="2" fontId="28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ill="1" applyBorder="1" applyAlignment="1"/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4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33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Font="1" applyBorder="1" applyAlignment="1"/>
    <xf numFmtId="0" fontId="38" fillId="0" borderId="0" xfId="0" applyFont="1" applyAlignment="1"/>
    <xf numFmtId="0" fontId="37" fillId="0" borderId="0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0" xfId="0" applyFill="1" applyAlignment="1"/>
    <xf numFmtId="0" fontId="10" fillId="0" borderId="6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33" xfId="0" applyNumberFormat="1" applyFont="1" applyBorder="1" applyAlignment="1">
      <alignment horizontal="center" vertical="center"/>
    </xf>
    <xf numFmtId="0" fontId="10" fillId="0" borderId="63" xfId="0" applyNumberFormat="1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0" fillId="5" borderId="36" xfId="0" applyFont="1" applyFill="1" applyBorder="1" applyAlignment="1">
      <alignment horizontal="left" vertical="center"/>
    </xf>
    <xf numFmtId="0" fontId="10" fillId="4" borderId="27" xfId="0" applyFont="1" applyFill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164" fontId="10" fillId="0" borderId="6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44" fillId="0" borderId="0" xfId="74" applyFont="1"/>
    <xf numFmtId="0" fontId="45" fillId="0" borderId="0" xfId="74" applyFont="1" applyAlignment="1">
      <alignment horizontal="left"/>
    </xf>
    <xf numFmtId="0" fontId="43" fillId="0" borderId="0" xfId="74"/>
    <xf numFmtId="0" fontId="46" fillId="0" borderId="0" xfId="74" applyFont="1"/>
    <xf numFmtId="0" fontId="17" fillId="0" borderId="0" xfId="0" applyFont="1" applyBorder="1" applyAlignment="1"/>
    <xf numFmtId="0" fontId="39" fillId="0" borderId="0" xfId="0" applyFont="1" applyBorder="1" applyAlignment="1">
      <alignment vertical="center"/>
    </xf>
    <xf numFmtId="0" fontId="8" fillId="0" borderId="66" xfId="0" applyFont="1" applyBorder="1" applyAlignment="1">
      <alignment horizontal="left"/>
    </xf>
    <xf numFmtId="0" fontId="10" fillId="0" borderId="66" xfId="74" applyFont="1" applyBorder="1" applyAlignment="1">
      <alignment horizontal="center"/>
    </xf>
    <xf numFmtId="0" fontId="10" fillId="0" borderId="69" xfId="74" applyFont="1" applyBorder="1" applyAlignment="1"/>
    <xf numFmtId="0" fontId="27" fillId="0" borderId="66" xfId="74" applyFont="1" applyBorder="1" applyAlignment="1">
      <alignment horizontal="center"/>
    </xf>
    <xf numFmtId="0" fontId="27" fillId="0" borderId="70" xfId="74" applyFont="1" applyBorder="1"/>
    <xf numFmtId="0" fontId="10" fillId="0" borderId="68" xfId="74" applyFont="1" applyBorder="1" applyAlignment="1"/>
    <xf numFmtId="0" fontId="27" fillId="0" borderId="75" xfId="74" applyFont="1" applyBorder="1"/>
    <xf numFmtId="0" fontId="47" fillId="0" borderId="77" xfId="74" applyFont="1" applyBorder="1" applyAlignment="1">
      <alignment wrapText="1"/>
    </xf>
    <xf numFmtId="0" fontId="10" fillId="0" borderId="68" xfId="74" applyFont="1" applyBorder="1" applyAlignment="1">
      <alignment horizontal="left"/>
    </xf>
    <xf numFmtId="0" fontId="10" fillId="0" borderId="76" xfId="74" applyFont="1" applyBorder="1" applyAlignment="1"/>
    <xf numFmtId="0" fontId="27" fillId="0" borderId="0" xfId="74" applyFont="1" applyBorder="1"/>
    <xf numFmtId="0" fontId="10" fillId="0" borderId="74" xfId="74" applyFont="1" applyBorder="1" applyAlignment="1"/>
    <xf numFmtId="0" fontId="27" fillId="0" borderId="36" xfId="74" applyFont="1" applyBorder="1"/>
    <xf numFmtId="0" fontId="10" fillId="0" borderId="66" xfId="74" applyFont="1" applyBorder="1" applyAlignment="1">
      <alignment horizontal="center" vertical="center"/>
    </xf>
    <xf numFmtId="0" fontId="10" fillId="0" borderId="66" xfId="74" applyFont="1" applyBorder="1" applyAlignment="1">
      <alignment horizontal="center" vertical="center" wrapText="1"/>
    </xf>
    <xf numFmtId="0" fontId="47" fillId="0" borderId="72" xfId="74" applyFont="1" applyBorder="1" applyAlignment="1">
      <alignment horizontal="center" vertical="center" wrapText="1"/>
    </xf>
    <xf numFmtId="0" fontId="10" fillId="0" borderId="71" xfId="74" applyFont="1" applyBorder="1" applyAlignment="1">
      <alignment horizontal="center" vertical="center" wrapText="1"/>
    </xf>
    <xf numFmtId="0" fontId="47" fillId="0" borderId="77" xfId="74" applyFont="1" applyBorder="1" applyAlignment="1">
      <alignment horizontal="center" vertical="center" wrapText="1"/>
    </xf>
    <xf numFmtId="0" fontId="10" fillId="0" borderId="67" xfId="74" applyFont="1" applyBorder="1" applyAlignment="1">
      <alignment horizontal="center" vertical="center" wrapText="1"/>
    </xf>
    <xf numFmtId="0" fontId="48" fillId="0" borderId="69" xfId="74" applyFont="1" applyBorder="1" applyAlignment="1"/>
    <xf numFmtId="0" fontId="27" fillId="0" borderId="66" xfId="74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66" xfId="0" applyFont="1" applyBorder="1" applyAlignment="1">
      <alignment horizontal="center"/>
    </xf>
    <xf numFmtId="0" fontId="8" fillId="0" borderId="69" xfId="0" applyFont="1" applyBorder="1" applyAlignment="1">
      <alignment horizontal="left"/>
    </xf>
    <xf numFmtId="0" fontId="8" fillId="0" borderId="72" xfId="0" applyFont="1" applyBorder="1" applyAlignment="1">
      <alignment horizontal="center"/>
    </xf>
    <xf numFmtId="0" fontId="8" fillId="0" borderId="70" xfId="0" applyFont="1" applyBorder="1" applyAlignment="1">
      <alignment horizontal="center"/>
    </xf>
    <xf numFmtId="0" fontId="8" fillId="0" borderId="7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2" fillId="0" borderId="66" xfId="0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left" vertical="center"/>
    </xf>
    <xf numFmtId="0" fontId="12" fillId="0" borderId="66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center"/>
    </xf>
    <xf numFmtId="0" fontId="29" fillId="0" borderId="66" xfId="0" applyFont="1" applyFill="1" applyBorder="1" applyAlignment="1">
      <alignment horizontal="center" vertical="center" wrapText="1"/>
    </xf>
    <xf numFmtId="0" fontId="0" fillId="0" borderId="0" xfId="0" applyBorder="1"/>
    <xf numFmtId="0" fontId="40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0" fillId="0" borderId="5" xfId="0" applyBorder="1"/>
    <xf numFmtId="0" fontId="42" fillId="0" borderId="17" xfId="0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13" xfId="0" applyBorder="1"/>
    <xf numFmtId="0" fontId="37" fillId="0" borderId="0" xfId="0" applyFont="1" applyBorder="1" applyAlignment="1">
      <alignment horizontal="center"/>
    </xf>
    <xf numFmtId="0" fontId="10" fillId="0" borderId="67" xfId="74" applyFont="1" applyBorder="1" applyAlignment="1">
      <alignment horizontal="center" vertical="center" wrapText="1"/>
    </xf>
    <xf numFmtId="0" fontId="10" fillId="0" borderId="71" xfId="74" applyFont="1" applyBorder="1" applyAlignment="1">
      <alignment horizontal="center" vertical="center" wrapText="1"/>
    </xf>
    <xf numFmtId="0" fontId="10" fillId="0" borderId="75" xfId="74" applyFont="1" applyBorder="1" applyAlignment="1">
      <alignment horizontal="center" vertical="center" wrapText="1"/>
    </xf>
    <xf numFmtId="0" fontId="10" fillId="0" borderId="36" xfId="74" applyFont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64" fontId="27" fillId="0" borderId="69" xfId="74" applyNumberFormat="1" applyFont="1" applyBorder="1" applyAlignment="1">
      <alignment horizontal="center" vertical="center"/>
    </xf>
    <xf numFmtId="0" fontId="27" fillId="0" borderId="69" xfId="74" applyFont="1" applyBorder="1" applyAlignment="1">
      <alignment horizontal="center" vertical="center"/>
    </xf>
    <xf numFmtId="164" fontId="10" fillId="0" borderId="69" xfId="7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36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5" fontId="10" fillId="0" borderId="66" xfId="74" applyNumberFormat="1" applyFont="1" applyBorder="1" applyAlignment="1">
      <alignment horizontal="center" vertical="center"/>
    </xf>
    <xf numFmtId="165" fontId="50" fillId="0" borderId="66" xfId="74" applyNumberFormat="1" applyFont="1" applyBorder="1" applyAlignment="1">
      <alignment horizontal="center" vertical="center"/>
    </xf>
    <xf numFmtId="165" fontId="51" fillId="0" borderId="66" xfId="74" applyNumberFormat="1" applyFont="1" applyBorder="1" applyAlignment="1">
      <alignment horizontal="center" vertical="center"/>
    </xf>
    <xf numFmtId="165" fontId="51" fillId="0" borderId="66" xfId="74" applyNumberFormat="1" applyFont="1" applyBorder="1" applyAlignment="1">
      <alignment horizontal="center" vertical="center" wrapText="1"/>
    </xf>
    <xf numFmtId="0" fontId="51" fillId="0" borderId="66" xfId="74" applyFont="1" applyBorder="1" applyAlignment="1">
      <alignment horizontal="center" vertical="center"/>
    </xf>
    <xf numFmtId="0" fontId="50" fillId="0" borderId="66" xfId="74" applyFont="1" applyBorder="1" applyAlignment="1">
      <alignment horizontal="center" vertical="center"/>
    </xf>
    <xf numFmtId="0" fontId="27" fillId="0" borderId="73" xfId="74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5" fillId="0" borderId="21" xfId="0" applyFont="1" applyFill="1" applyBorder="1" applyAlignment="1">
      <alignment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27" xfId="0" applyFont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1" fillId="0" borderId="80" xfId="0" applyFont="1" applyFill="1" applyBorder="1" applyAlignment="1">
      <alignment horizontal="left" vertical="center"/>
    </xf>
    <xf numFmtId="0" fontId="11" fillId="0" borderId="75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2" fillId="4" borderId="66" xfId="0" applyFont="1" applyFill="1" applyBorder="1" applyAlignment="1">
      <alignment horizontal="left" vertical="center"/>
    </xf>
    <xf numFmtId="0" fontId="12" fillId="4" borderId="66" xfId="0" applyFont="1" applyFill="1" applyBorder="1" applyAlignment="1">
      <alignment horizontal="center" vertical="center"/>
    </xf>
    <xf numFmtId="0" fontId="12" fillId="4" borderId="66" xfId="0" applyFont="1" applyFill="1" applyBorder="1" applyAlignment="1">
      <alignment horizontal="left"/>
    </xf>
    <xf numFmtId="0" fontId="12" fillId="4" borderId="66" xfId="0" applyFont="1" applyFill="1" applyBorder="1" applyAlignment="1">
      <alignment horizontal="center"/>
    </xf>
    <xf numFmtId="0" fontId="12" fillId="4" borderId="6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vertical="center"/>
    </xf>
    <xf numFmtId="0" fontId="21" fillId="0" borderId="20" xfId="0" applyFont="1" applyBorder="1" applyAlignment="1">
      <alignment horizontal="left" vertical="center"/>
    </xf>
    <xf numFmtId="0" fontId="40" fillId="0" borderId="0" xfId="0" applyFont="1" applyAlignment="1"/>
    <xf numFmtId="0" fontId="10" fillId="0" borderId="3" xfId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6" xfId="0" applyFont="1" applyFill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17" fillId="0" borderId="78" xfId="0" applyFont="1" applyBorder="1" applyAlignment="1">
      <alignment horizontal="center" vertical="center"/>
    </xf>
    <xf numFmtId="0" fontId="8" fillId="2" borderId="43" xfId="60" applyFont="1" applyFill="1" applyBorder="1" applyAlignment="1">
      <alignment vertical="center"/>
    </xf>
    <xf numFmtId="0" fontId="8" fillId="3" borderId="83" xfId="0" applyFont="1" applyFill="1" applyBorder="1" applyAlignment="1">
      <alignment horizontal="center" vertical="center"/>
    </xf>
    <xf numFmtId="0" fontId="8" fillId="3" borderId="84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0" fillId="0" borderId="85" xfId="0" applyFont="1" applyBorder="1" applyAlignment="1">
      <alignment horizontal="center" vertical="center"/>
    </xf>
    <xf numFmtId="0" fontId="11" fillId="0" borderId="74" xfId="0" applyFont="1" applyFill="1" applyBorder="1" applyAlignment="1">
      <alignment horizontal="left" vertical="center"/>
    </xf>
    <xf numFmtId="0" fontId="11" fillId="0" borderId="74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0" fillId="0" borderId="9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26" fillId="0" borderId="92" xfId="0" applyFont="1" applyFill="1" applyBorder="1" applyAlignment="1">
      <alignment vertical="center"/>
    </xf>
    <xf numFmtId="0" fontId="27" fillId="0" borderId="88" xfId="74" applyFont="1" applyBorder="1"/>
    <xf numFmtId="0" fontId="10" fillId="0" borderId="25" xfId="0" applyFont="1" applyBorder="1" applyAlignment="1">
      <alignment horizontal="center" vertical="center"/>
    </xf>
    <xf numFmtId="0" fontId="8" fillId="3" borderId="93" xfId="0" applyFont="1" applyFill="1" applyBorder="1" applyAlignment="1">
      <alignment horizontal="center" vertical="center"/>
    </xf>
    <xf numFmtId="0" fontId="17" fillId="0" borderId="94" xfId="0" applyNumberFormat="1" applyFont="1" applyBorder="1" applyAlignment="1">
      <alignment horizontal="center" vertical="center"/>
    </xf>
    <xf numFmtId="0" fontId="8" fillId="2" borderId="42" xfId="60" applyFont="1" applyFill="1" applyBorder="1" applyAlignment="1">
      <alignment vertical="center"/>
    </xf>
    <xf numFmtId="0" fontId="8" fillId="3" borderId="95" xfId="0" applyFont="1" applyFill="1" applyBorder="1" applyAlignment="1">
      <alignment horizontal="center" vertical="center"/>
    </xf>
    <xf numFmtId="0" fontId="8" fillId="3" borderId="96" xfId="0" applyFont="1" applyFill="1" applyBorder="1" applyAlignment="1">
      <alignment horizontal="center" vertical="center"/>
    </xf>
    <xf numFmtId="0" fontId="8" fillId="3" borderId="97" xfId="0" applyFont="1" applyFill="1" applyBorder="1" applyAlignment="1">
      <alignment horizontal="center" vertical="center"/>
    </xf>
    <xf numFmtId="0" fontId="8" fillId="3" borderId="98" xfId="0" applyFont="1" applyFill="1" applyBorder="1" applyAlignment="1">
      <alignment horizontal="center" vertical="center"/>
    </xf>
    <xf numFmtId="0" fontId="8" fillId="3" borderId="99" xfId="0" applyFont="1" applyFill="1" applyBorder="1" applyAlignment="1">
      <alignment horizontal="center" vertical="center"/>
    </xf>
    <xf numFmtId="0" fontId="8" fillId="3" borderId="10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101" xfId="0" applyNumberFormat="1" applyFont="1" applyBorder="1" applyAlignment="1">
      <alignment horizontal="center" vertical="center"/>
    </xf>
    <xf numFmtId="0" fontId="8" fillId="2" borderId="102" xfId="60" applyFont="1" applyFill="1" applyBorder="1" applyAlignment="1">
      <alignment vertical="center"/>
    </xf>
    <xf numFmtId="0" fontId="8" fillId="3" borderId="103" xfId="0" applyFont="1" applyFill="1" applyBorder="1" applyAlignment="1">
      <alignment horizontal="center" vertical="center"/>
    </xf>
    <xf numFmtId="0" fontId="8" fillId="3" borderId="104" xfId="0" applyFont="1" applyFill="1" applyBorder="1" applyAlignment="1">
      <alignment horizontal="center" vertical="center"/>
    </xf>
    <xf numFmtId="0" fontId="8" fillId="3" borderId="105" xfId="0" applyFont="1" applyFill="1" applyBorder="1" applyAlignment="1">
      <alignment horizontal="center" vertical="center"/>
    </xf>
    <xf numFmtId="0" fontId="8" fillId="3" borderId="106" xfId="0" applyFont="1" applyFill="1" applyBorder="1" applyAlignment="1">
      <alignment horizontal="center" vertical="center"/>
    </xf>
    <xf numFmtId="0" fontId="8" fillId="3" borderId="107" xfId="0" applyFont="1" applyFill="1" applyBorder="1" applyAlignment="1">
      <alignment horizontal="center" vertical="center"/>
    </xf>
    <xf numFmtId="0" fontId="8" fillId="2" borderId="108" xfId="60" applyFont="1" applyFill="1" applyBorder="1" applyAlignment="1">
      <alignment vertical="center"/>
    </xf>
    <xf numFmtId="0" fontId="17" fillId="0" borderId="109" xfId="0" applyNumberFormat="1" applyFont="1" applyBorder="1" applyAlignment="1">
      <alignment horizontal="center" vertical="center"/>
    </xf>
    <xf numFmtId="0" fontId="8" fillId="3" borderId="110" xfId="0" applyFont="1" applyFill="1" applyBorder="1" applyAlignment="1">
      <alignment horizontal="center" vertical="center"/>
    </xf>
    <xf numFmtId="0" fontId="8" fillId="3" borderId="111" xfId="0" applyFont="1" applyFill="1" applyBorder="1" applyAlignment="1">
      <alignment horizontal="center" vertical="center"/>
    </xf>
    <xf numFmtId="0" fontId="8" fillId="3" borderId="112" xfId="0" applyFont="1" applyFill="1" applyBorder="1" applyAlignment="1">
      <alignment horizontal="center" vertical="center"/>
    </xf>
    <xf numFmtId="0" fontId="8" fillId="3" borderId="78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1" fillId="0" borderId="2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0" fillId="0" borderId="114" xfId="1" applyFont="1" applyFill="1" applyBorder="1" applyAlignment="1">
      <alignment vertical="center"/>
    </xf>
    <xf numFmtId="0" fontId="10" fillId="0" borderId="18" xfId="1" applyNumberFormat="1" applyFont="1" applyFill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164" fontId="10" fillId="0" borderId="63" xfId="0" applyNumberFormat="1" applyFont="1" applyFill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/>
    </xf>
    <xf numFmtId="0" fontId="10" fillId="0" borderId="117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10" fillId="0" borderId="114" xfId="0" applyFont="1" applyFill="1" applyBorder="1" applyAlignment="1">
      <alignment horizontal="center" vertical="center"/>
    </xf>
    <xf numFmtId="0" fontId="25" fillId="0" borderId="118" xfId="0" applyFont="1" applyFill="1" applyBorder="1" applyAlignment="1">
      <alignment vertical="center"/>
    </xf>
    <xf numFmtId="0" fontId="25" fillId="0" borderId="119" xfId="0" applyFont="1" applyBorder="1" applyAlignment="1">
      <alignment vertical="center"/>
    </xf>
    <xf numFmtId="0" fontId="10" fillId="0" borderId="113" xfId="0" applyFont="1" applyBorder="1" applyAlignment="1">
      <alignment horizontal="center" vertical="center"/>
    </xf>
    <xf numFmtId="0" fontId="10" fillId="5" borderId="113" xfId="0" applyFont="1" applyFill="1" applyBorder="1" applyAlignment="1">
      <alignment horizontal="center" vertical="center"/>
    </xf>
    <xf numFmtId="0" fontId="10" fillId="0" borderId="113" xfId="1" applyFont="1" applyFill="1" applyBorder="1" applyAlignment="1">
      <alignment vertical="center"/>
    </xf>
    <xf numFmtId="0" fontId="10" fillId="0" borderId="113" xfId="1" applyNumberFormat="1" applyFont="1" applyFill="1" applyBorder="1" applyAlignment="1">
      <alignment horizontal="center" vertical="center"/>
    </xf>
    <xf numFmtId="0" fontId="10" fillId="0" borderId="113" xfId="1" applyFont="1" applyFill="1" applyBorder="1" applyAlignment="1">
      <alignment horizontal="center" vertical="center"/>
    </xf>
    <xf numFmtId="0" fontId="10" fillId="0" borderId="113" xfId="0" applyNumberFormat="1" applyFont="1" applyBorder="1" applyAlignment="1">
      <alignment horizontal="center" vertical="center"/>
    </xf>
    <xf numFmtId="0" fontId="27" fillId="0" borderId="113" xfId="0" applyFont="1" applyBorder="1" applyAlignment="1">
      <alignment horizontal="center" vertical="center"/>
    </xf>
    <xf numFmtId="0" fontId="10" fillId="0" borderId="113" xfId="0" applyFont="1" applyFill="1" applyBorder="1" applyAlignment="1">
      <alignment horizontal="center" vertical="center"/>
    </xf>
    <xf numFmtId="0" fontId="15" fillId="0" borderId="113" xfId="0" applyFont="1" applyBorder="1" applyAlignment="1">
      <alignment horizontal="center" vertical="center"/>
    </xf>
    <xf numFmtId="0" fontId="15" fillId="0" borderId="118" xfId="0" applyFont="1" applyFill="1" applyBorder="1" applyAlignment="1">
      <alignment vertical="center"/>
    </xf>
    <xf numFmtId="0" fontId="15" fillId="0" borderId="1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120" xfId="0" applyFont="1" applyBorder="1" applyAlignment="1">
      <alignment horizontal="center" vertical="center"/>
    </xf>
    <xf numFmtId="0" fontId="11" fillId="0" borderId="121" xfId="0" applyFont="1" applyBorder="1" applyAlignment="1">
      <alignment horizontal="left" vertical="center"/>
    </xf>
    <xf numFmtId="164" fontId="10" fillId="0" borderId="113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121" xfId="0" applyFont="1" applyFill="1" applyBorder="1" applyAlignment="1">
      <alignment vertical="center"/>
    </xf>
    <xf numFmtId="0" fontId="0" fillId="0" borderId="3" xfId="0" applyBorder="1"/>
    <xf numFmtId="164" fontId="0" fillId="0" borderId="0" xfId="0" applyNumberFormat="1" applyFont="1" applyFill="1" applyBorder="1" applyAlignment="1">
      <alignment horizontal="center" vertical="center" wrapText="1"/>
    </xf>
    <xf numFmtId="0" fontId="11" fillId="0" borderId="128" xfId="0" applyFont="1" applyBorder="1" applyAlignment="1">
      <alignment vertical="center"/>
    </xf>
    <xf numFmtId="0" fontId="11" fillId="0" borderId="122" xfId="0" applyFont="1" applyBorder="1" applyAlignment="1">
      <alignment vertical="center"/>
    </xf>
    <xf numFmtId="0" fontId="53" fillId="0" borderId="5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36" xfId="0" applyFont="1" applyFill="1" applyBorder="1" applyAlignment="1">
      <alignment horizontal="center" vertical="center"/>
    </xf>
    <xf numFmtId="0" fontId="8" fillId="2" borderId="99" xfId="60" applyFont="1" applyFill="1" applyBorder="1" applyAlignment="1">
      <alignment vertical="center"/>
    </xf>
    <xf numFmtId="0" fontId="8" fillId="2" borderId="138" xfId="60" applyFont="1" applyFill="1" applyBorder="1" applyAlignment="1">
      <alignment vertical="center"/>
    </xf>
    <xf numFmtId="0" fontId="8" fillId="2" borderId="136" xfId="60" applyFont="1" applyFill="1" applyBorder="1" applyAlignment="1">
      <alignment vertical="center"/>
    </xf>
    <xf numFmtId="0" fontId="8" fillId="2" borderId="112" xfId="60" applyFont="1" applyFill="1" applyBorder="1" applyAlignment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08" xfId="0" applyNumberFormat="1" applyFont="1" applyBorder="1" applyAlignment="1">
      <alignment horizontal="center" vertical="center"/>
    </xf>
    <xf numFmtId="0" fontId="17" fillId="0" borderId="43" xfId="0" applyNumberFormat="1" applyFont="1" applyBorder="1" applyAlignment="1">
      <alignment horizontal="center" vertical="center"/>
    </xf>
    <xf numFmtId="165" fontId="51" fillId="0" borderId="71" xfId="74" applyNumberFormat="1" applyFont="1" applyBorder="1" applyAlignment="1">
      <alignment horizontal="center" vertical="center"/>
    </xf>
    <xf numFmtId="0" fontId="51" fillId="0" borderId="66" xfId="0" applyFont="1" applyFill="1" applyBorder="1" applyAlignment="1">
      <alignment horizontal="center" vertical="center"/>
    </xf>
    <xf numFmtId="0" fontId="51" fillId="0" borderId="66" xfId="0" applyFont="1" applyBorder="1" applyAlignment="1">
      <alignment horizontal="center"/>
    </xf>
    <xf numFmtId="0" fontId="10" fillId="0" borderId="137" xfId="74" applyFont="1" applyBorder="1" applyAlignment="1"/>
    <xf numFmtId="0" fontId="27" fillId="0" borderId="122" xfId="74" applyFont="1" applyBorder="1"/>
    <xf numFmtId="0" fontId="10" fillId="0" borderId="3" xfId="74" applyFont="1" applyBorder="1" applyAlignment="1">
      <alignment horizontal="center" vertical="center"/>
    </xf>
    <xf numFmtId="0" fontId="10" fillId="0" borderId="3" xfId="74" applyFont="1" applyBorder="1" applyAlignment="1">
      <alignment horizontal="center" vertical="center" wrapText="1"/>
    </xf>
    <xf numFmtId="164" fontId="27" fillId="0" borderId="137" xfId="74" applyNumberFormat="1" applyFont="1" applyBorder="1" applyAlignment="1">
      <alignment horizontal="center" vertical="center"/>
    </xf>
    <xf numFmtId="165" fontId="50" fillId="0" borderId="71" xfId="74" applyNumberFormat="1" applyFont="1" applyBorder="1" applyAlignment="1">
      <alignment horizontal="center" vertical="center"/>
    </xf>
    <xf numFmtId="0" fontId="47" fillId="0" borderId="3" xfId="74" applyFont="1" applyBorder="1" applyAlignment="1">
      <alignment vertical="center"/>
    </xf>
    <xf numFmtId="0" fontId="47" fillId="0" borderId="3" xfId="74" applyFont="1" applyBorder="1" applyAlignment="1">
      <alignment horizontal="center" vertical="center"/>
    </xf>
    <xf numFmtId="0" fontId="27" fillId="0" borderId="137" xfId="74" applyFont="1" applyBorder="1" applyAlignment="1">
      <alignment horizontal="center" vertical="center"/>
    </xf>
    <xf numFmtId="0" fontId="27" fillId="0" borderId="5" xfId="74" applyFont="1" applyBorder="1" applyAlignment="1">
      <alignment horizontal="left" vertical="center"/>
    </xf>
    <xf numFmtId="0" fontId="43" fillId="0" borderId="122" xfId="74" applyBorder="1"/>
    <xf numFmtId="0" fontId="27" fillId="0" borderId="127" xfId="74" applyFont="1" applyBorder="1" applyAlignment="1">
      <alignment horizontal="center" vertical="center"/>
    </xf>
    <xf numFmtId="0" fontId="27" fillId="0" borderId="89" xfId="74" applyFont="1" applyBorder="1"/>
    <xf numFmtId="0" fontId="10" fillId="0" borderId="130" xfId="74" applyFont="1" applyBorder="1" applyAlignment="1">
      <alignment horizontal="center" vertical="center" wrapText="1"/>
    </xf>
    <xf numFmtId="0" fontId="47" fillId="0" borderId="129" xfId="74" applyFont="1" applyBorder="1" applyAlignment="1">
      <alignment vertical="center"/>
    </xf>
    <xf numFmtId="0" fontId="10" fillId="0" borderId="76" xfId="74" applyFont="1" applyBorder="1" applyAlignment="1">
      <alignment horizontal="left"/>
    </xf>
    <xf numFmtId="0" fontId="47" fillId="0" borderId="140" xfId="74" applyFont="1" applyBorder="1" applyAlignment="1">
      <alignment wrapText="1"/>
    </xf>
    <xf numFmtId="0" fontId="10" fillId="0" borderId="140" xfId="74" applyFont="1" applyBorder="1" applyAlignment="1">
      <alignment horizontal="center" vertical="center" wrapText="1"/>
    </xf>
    <xf numFmtId="0" fontId="48" fillId="0" borderId="5" xfId="74" applyFont="1" applyBorder="1" applyAlignment="1"/>
    <xf numFmtId="0" fontId="43" fillId="0" borderId="135" xfId="74" applyBorder="1"/>
    <xf numFmtId="0" fontId="47" fillId="0" borderId="135" xfId="74" applyFont="1" applyBorder="1" applyAlignment="1">
      <alignment horizontal="center" vertical="center" wrapText="1"/>
    </xf>
    <xf numFmtId="165" fontId="10" fillId="0" borderId="135" xfId="74" applyNumberFormat="1" applyFont="1" applyBorder="1" applyAlignment="1">
      <alignment horizontal="center" vertical="center"/>
    </xf>
    <xf numFmtId="0" fontId="10" fillId="0" borderId="135" xfId="74" applyFont="1" applyBorder="1" applyAlignment="1">
      <alignment horizontal="center" vertical="center"/>
    </xf>
    <xf numFmtId="0" fontId="47" fillId="0" borderId="135" xfId="74" applyFont="1" applyBorder="1" applyAlignment="1">
      <alignment vertical="center"/>
    </xf>
    <xf numFmtId="0" fontId="27" fillId="0" borderId="135" xfId="74" applyFont="1" applyBorder="1" applyAlignment="1">
      <alignment horizontal="left" vertical="center"/>
    </xf>
    <xf numFmtId="0" fontId="27" fillId="0" borderId="129" xfId="74" applyFont="1" applyBorder="1" applyAlignment="1">
      <alignment horizontal="center"/>
    </xf>
    <xf numFmtId="0" fontId="10" fillId="0" borderId="127" xfId="74" applyFont="1" applyBorder="1" applyAlignment="1"/>
    <xf numFmtId="0" fontId="27" fillId="0" borderId="128" xfId="74" applyFont="1" applyBorder="1"/>
    <xf numFmtId="0" fontId="10" fillId="0" borderId="129" xfId="74" applyFont="1" applyBorder="1" applyAlignment="1">
      <alignment horizontal="center" vertical="center"/>
    </xf>
    <xf numFmtId="0" fontId="10" fillId="0" borderId="129" xfId="74" applyFont="1" applyBorder="1" applyAlignment="1">
      <alignment horizontal="center" vertical="center" wrapText="1"/>
    </xf>
    <xf numFmtId="165" fontId="50" fillId="0" borderId="129" xfId="74" applyNumberFormat="1" applyFont="1" applyBorder="1" applyAlignment="1">
      <alignment horizontal="center" vertical="center"/>
    </xf>
    <xf numFmtId="0" fontId="50" fillId="0" borderId="129" xfId="74" applyFont="1" applyBorder="1" applyAlignment="1">
      <alignment horizontal="center" vertical="center"/>
    </xf>
    <xf numFmtId="0" fontId="47" fillId="0" borderId="129" xfId="74" applyFont="1" applyBorder="1" applyAlignment="1">
      <alignment horizontal="center" vertical="center"/>
    </xf>
    <xf numFmtId="0" fontId="27" fillId="0" borderId="127" xfId="74" applyFont="1" applyBorder="1" applyAlignment="1">
      <alignment horizontal="left" vertical="center"/>
    </xf>
    <xf numFmtId="0" fontId="43" fillId="0" borderId="128" xfId="74" applyBorder="1"/>
    <xf numFmtId="0" fontId="10" fillId="0" borderId="18" xfId="74" applyFont="1" applyBorder="1" applyAlignment="1">
      <alignment horizontal="center" vertical="center"/>
    </xf>
    <xf numFmtId="0" fontId="10" fillId="0" borderId="131" xfId="74" applyFont="1" applyBorder="1" applyAlignment="1"/>
    <xf numFmtId="0" fontId="27" fillId="0" borderId="132" xfId="74" applyFont="1" applyBorder="1"/>
    <xf numFmtId="0" fontId="10" fillId="0" borderId="18" xfId="74" applyFont="1" applyBorder="1" applyAlignment="1">
      <alignment horizontal="center" vertical="center" wrapText="1"/>
    </xf>
    <xf numFmtId="165" fontId="51" fillId="0" borderId="18" xfId="74" applyNumberFormat="1" applyFont="1" applyBorder="1" applyAlignment="1">
      <alignment horizontal="center" vertical="center"/>
    </xf>
    <xf numFmtId="165" fontId="50" fillId="0" borderId="18" xfId="74" applyNumberFormat="1" applyFont="1" applyBorder="1" applyAlignment="1">
      <alignment horizontal="center" vertical="center"/>
    </xf>
    <xf numFmtId="0" fontId="50" fillId="0" borderId="18" xfId="74" applyFont="1" applyBorder="1" applyAlignment="1">
      <alignment horizontal="center" vertical="center"/>
    </xf>
    <xf numFmtId="0" fontId="47" fillId="0" borderId="18" xfId="74" applyFont="1" applyBorder="1" applyAlignment="1">
      <alignment horizontal="center" vertical="center"/>
    </xf>
    <xf numFmtId="0" fontId="27" fillId="0" borderId="131" xfId="74" applyFont="1" applyBorder="1" applyAlignment="1">
      <alignment horizontal="left" vertical="center"/>
    </xf>
    <xf numFmtId="0" fontId="43" fillId="0" borderId="132" xfId="74" applyBorder="1"/>
    <xf numFmtId="0" fontId="47" fillId="0" borderId="135" xfId="74" applyFont="1" applyBorder="1" applyAlignment="1">
      <alignment wrapText="1"/>
    </xf>
    <xf numFmtId="0" fontId="47" fillId="0" borderId="129" xfId="74" applyFont="1" applyBorder="1" applyAlignment="1">
      <alignment horizontal="center" vertical="center" wrapText="1"/>
    </xf>
    <xf numFmtId="0" fontId="47" fillId="0" borderId="127" xfId="74" applyFont="1" applyBorder="1" applyAlignment="1">
      <alignment horizontal="center" vertical="center" wrapText="1"/>
    </xf>
    <xf numFmtId="0" fontId="47" fillId="0" borderId="127" xfId="74" applyFont="1" applyBorder="1" applyAlignment="1">
      <alignment horizontal="center" vertical="center"/>
    </xf>
    <xf numFmtId="0" fontId="27" fillId="0" borderId="141" xfId="74" applyFont="1" applyBorder="1" applyAlignment="1">
      <alignment horizontal="center"/>
    </xf>
    <xf numFmtId="0" fontId="10" fillId="0" borderId="132" xfId="74" applyFont="1" applyBorder="1" applyAlignment="1">
      <alignment horizontal="center" vertical="center" wrapText="1"/>
    </xf>
    <xf numFmtId="164" fontId="27" fillId="0" borderId="142" xfId="74" applyNumberFormat="1" applyFont="1" applyBorder="1" applyAlignment="1">
      <alignment horizontal="center" vertical="center"/>
    </xf>
    <xf numFmtId="0" fontId="47" fillId="0" borderId="131" xfId="74" applyFont="1" applyBorder="1" applyAlignment="1">
      <alignment horizontal="center" vertical="center"/>
    </xf>
    <xf numFmtId="0" fontId="27" fillId="0" borderId="135" xfId="74" applyFont="1" applyBorder="1" applyAlignment="1">
      <alignment horizontal="left"/>
    </xf>
    <xf numFmtId="0" fontId="27" fillId="0" borderId="122" xfId="74" applyFont="1" applyBorder="1" applyAlignment="1">
      <alignment horizontal="left" vertical="center"/>
    </xf>
    <xf numFmtId="0" fontId="8" fillId="3" borderId="143" xfId="0" applyFont="1" applyFill="1" applyBorder="1" applyAlignment="1">
      <alignment horizontal="center" vertical="center"/>
    </xf>
    <xf numFmtId="0" fontId="8" fillId="3" borderId="144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0" fillId="6" borderId="5" xfId="0" applyFont="1" applyFill="1" applyBorder="1" applyAlignment="1">
      <alignment vertical="center"/>
    </xf>
    <xf numFmtId="0" fontId="10" fillId="6" borderId="13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21" fillId="0" borderId="146" xfId="0" applyFont="1" applyBorder="1" applyAlignment="1">
      <alignment horizontal="left" vertical="center"/>
    </xf>
    <xf numFmtId="0" fontId="21" fillId="0" borderId="128" xfId="0" applyFont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31" xfId="0" applyFont="1" applyFill="1" applyBorder="1" applyAlignment="1">
      <alignment horizontal="center" vertical="center"/>
    </xf>
    <xf numFmtId="0" fontId="8" fillId="3" borderId="132" xfId="0" applyFont="1" applyFill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79" xfId="0" applyFont="1" applyBorder="1" applyAlignment="1">
      <alignment horizontal="center" vertical="center"/>
    </xf>
    <xf numFmtId="0" fontId="0" fillId="0" borderId="149" xfId="0" applyFont="1" applyBorder="1" applyAlignment="1">
      <alignment horizontal="center" vertical="center"/>
    </xf>
    <xf numFmtId="0" fontId="8" fillId="3" borderId="133" xfId="0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center" vertical="center"/>
    </xf>
    <xf numFmtId="0" fontId="23" fillId="0" borderId="0" xfId="0" applyFont="1" applyAlignment="1">
      <alignment wrapText="1"/>
    </xf>
    <xf numFmtId="0" fontId="12" fillId="0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150" xfId="0" applyFont="1" applyFill="1" applyBorder="1" applyAlignment="1">
      <alignment horizontal="center" vertical="center"/>
    </xf>
    <xf numFmtId="0" fontId="12" fillId="4" borderId="150" xfId="0" applyFont="1" applyFill="1" applyBorder="1" applyAlignment="1">
      <alignment horizontal="center" vertical="center"/>
    </xf>
    <xf numFmtId="0" fontId="12" fillId="0" borderId="150" xfId="0" applyFont="1" applyFill="1" applyBorder="1" applyAlignment="1">
      <alignment horizontal="center" vertical="center" wrapText="1"/>
    </xf>
    <xf numFmtId="0" fontId="12" fillId="0" borderId="150" xfId="0" applyFont="1" applyFill="1" applyBorder="1" applyAlignment="1">
      <alignment horizontal="left" vertical="center"/>
    </xf>
    <xf numFmtId="0" fontId="12" fillId="0" borderId="150" xfId="0" applyFont="1" applyFill="1" applyBorder="1" applyAlignment="1">
      <alignment horizontal="left"/>
    </xf>
    <xf numFmtId="0" fontId="8" fillId="0" borderId="0" xfId="62"/>
    <xf numFmtId="0" fontId="58" fillId="0" borderId="0" xfId="0" applyFont="1" applyAlignment="1">
      <alignment vertical="center"/>
    </xf>
    <xf numFmtId="0" fontId="59" fillId="0" borderId="0" xfId="0" applyFont="1" applyAlignment="1">
      <alignment horizontal="center" vertical="center" wrapText="1"/>
    </xf>
    <xf numFmtId="0" fontId="60" fillId="0" borderId="0" xfId="62" applyFont="1" applyAlignment="1">
      <alignment horizontal="center" vertical="top" wrapText="1"/>
    </xf>
    <xf numFmtId="0" fontId="8" fillId="0" borderId="0" xfId="62" applyAlignment="1">
      <alignment vertical="center"/>
    </xf>
    <xf numFmtId="0" fontId="64" fillId="0" borderId="0" xfId="62" applyFont="1" applyAlignment="1">
      <alignment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79" xfId="0" applyBorder="1" applyAlignment="1">
      <alignment horizontal="center" vertical="center"/>
    </xf>
    <xf numFmtId="0" fontId="0" fillId="0" borderId="1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3" fillId="0" borderId="5" xfId="0" applyFont="1" applyFill="1" applyBorder="1" applyAlignment="1">
      <alignment vertical="center"/>
    </xf>
    <xf numFmtId="0" fontId="11" fillId="0" borderId="151" xfId="0" applyFont="1" applyBorder="1" applyAlignment="1">
      <alignment vertical="center"/>
    </xf>
    <xf numFmtId="0" fontId="10" fillId="0" borderId="9" xfId="1" applyFont="1" applyFill="1" applyBorder="1" applyAlignment="1">
      <alignment horizontal="center" vertical="center"/>
    </xf>
    <xf numFmtId="0" fontId="11" fillId="0" borderId="92" xfId="0" applyFont="1" applyFill="1" applyBorder="1" applyAlignment="1">
      <alignment vertical="center"/>
    </xf>
    <xf numFmtId="0" fontId="10" fillId="0" borderId="8" xfId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92" xfId="0" applyFont="1" applyBorder="1" applyAlignment="1">
      <alignment horizontal="left" vertical="center"/>
    </xf>
    <xf numFmtId="0" fontId="53" fillId="0" borderId="14" xfId="0" applyFont="1" applyFill="1" applyBorder="1" applyAlignment="1">
      <alignment vertical="center"/>
    </xf>
    <xf numFmtId="0" fontId="53" fillId="0" borderId="77" xfId="0" applyFont="1" applyBorder="1" applyAlignment="1">
      <alignment vertical="center"/>
    </xf>
    <xf numFmtId="0" fontId="53" fillId="0" borderId="5" xfId="0" applyFont="1" applyFill="1" applyBorder="1" applyAlignment="1">
      <alignment horizontal="left" vertical="center"/>
    </xf>
    <xf numFmtId="0" fontId="8" fillId="3" borderId="12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79" xfId="0" applyBorder="1" applyAlignment="1">
      <alignment horizontal="center" vertical="center"/>
    </xf>
    <xf numFmtId="0" fontId="0" fillId="0" borderId="1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8" fillId="5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1" fillId="0" borderId="22" xfId="0" applyFont="1" applyBorder="1" applyAlignment="1">
      <alignment vertical="center"/>
    </xf>
    <xf numFmtId="0" fontId="25" fillId="0" borderId="151" xfId="0" applyFont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21" fillId="0" borderId="122" xfId="0" applyFont="1" applyBorder="1" applyAlignment="1">
      <alignment vertical="center"/>
    </xf>
    <xf numFmtId="0" fontId="21" fillId="0" borderId="48" xfId="0" applyFont="1" applyBorder="1" applyAlignment="1">
      <alignment horizontal="left" vertical="center"/>
    </xf>
    <xf numFmtId="0" fontId="21" fillId="0" borderId="14" xfId="0" applyFont="1" applyBorder="1" applyAlignment="1">
      <alignment vertical="center"/>
    </xf>
    <xf numFmtId="0" fontId="0" fillId="0" borderId="147" xfId="0" applyBorder="1" applyAlignment="1">
      <alignment vertical="center"/>
    </xf>
    <xf numFmtId="165" fontId="10" fillId="0" borderId="134" xfId="74" applyNumberFormat="1" applyFont="1" applyBorder="1" applyAlignment="1">
      <alignment horizontal="center" vertical="center"/>
    </xf>
    <xf numFmtId="0" fontId="47" fillId="0" borderId="3" xfId="74" applyFont="1" applyBorder="1" applyAlignment="1">
      <alignment horizontal="center" vertical="center" wrapText="1"/>
    </xf>
    <xf numFmtId="0" fontId="43" fillId="0" borderId="146" xfId="74" applyBorder="1"/>
    <xf numFmtId="0" fontId="27" fillId="0" borderId="146" xfId="74" applyFont="1" applyBorder="1"/>
    <xf numFmtId="0" fontId="47" fillId="0" borderId="128" xfId="74" applyFont="1" applyBorder="1" applyAlignment="1">
      <alignment wrapText="1"/>
    </xf>
    <xf numFmtId="0" fontId="12" fillId="0" borderId="66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12" fillId="4" borderId="15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/>
    </xf>
    <xf numFmtId="0" fontId="10" fillId="0" borderId="157" xfId="0" applyFont="1" applyBorder="1" applyAlignment="1">
      <alignment horizontal="center" vertical="center"/>
    </xf>
    <xf numFmtId="0" fontId="26" fillId="0" borderId="158" xfId="0" applyFont="1" applyFill="1" applyBorder="1" applyAlignment="1">
      <alignment vertical="center"/>
    </xf>
    <xf numFmtId="0" fontId="8" fillId="3" borderId="159" xfId="0" applyFont="1" applyFill="1" applyBorder="1" applyAlignment="1">
      <alignment horizontal="center" vertical="center"/>
    </xf>
    <xf numFmtId="0" fontId="0" fillId="0" borderId="155" xfId="0" applyBorder="1" applyAlignment="1">
      <alignment horizontal="center" vertical="center"/>
    </xf>
    <xf numFmtId="0" fontId="8" fillId="3" borderId="160" xfId="0" applyFont="1" applyFill="1" applyBorder="1" applyAlignment="1">
      <alignment horizontal="center" vertical="center"/>
    </xf>
    <xf numFmtId="0" fontId="8" fillId="3" borderId="154" xfId="0" applyFont="1" applyFill="1" applyBorder="1" applyAlignment="1">
      <alignment horizontal="center" vertical="center"/>
    </xf>
    <xf numFmtId="0" fontId="8" fillId="3" borderId="153" xfId="0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/>
    </xf>
    <xf numFmtId="0" fontId="59" fillId="0" borderId="0" xfId="0" applyFont="1" applyAlignment="1">
      <alignment horizontal="center" vertical="center" wrapText="1"/>
    </xf>
    <xf numFmtId="0" fontId="57" fillId="0" borderId="0" xfId="62" applyFont="1" applyAlignment="1">
      <alignment horizontal="center" vertical="top" wrapText="1"/>
    </xf>
    <xf numFmtId="0" fontId="61" fillId="0" borderId="0" xfId="62" applyFont="1" applyAlignment="1">
      <alignment horizontal="center" wrapText="1"/>
    </xf>
    <xf numFmtId="0" fontId="63" fillId="0" borderId="0" xfId="62" applyFont="1" applyAlignment="1">
      <alignment horizontal="center" vertical="center" wrapText="1"/>
    </xf>
    <xf numFmtId="0" fontId="62" fillId="0" borderId="0" xfId="62" applyFont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8" fillId="0" borderId="11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8" fillId="0" borderId="35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61" xfId="0" applyFont="1" applyFill="1" applyBorder="1" applyAlignment="1">
      <alignment horizontal="center" vertical="center"/>
    </xf>
    <xf numFmtId="0" fontId="37" fillId="0" borderId="35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61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1" fillId="0" borderId="152" xfId="0" applyFont="1" applyFill="1" applyBorder="1" applyAlignment="1">
      <alignment horizontal="center" vertical="center" wrapText="1"/>
    </xf>
    <xf numFmtId="0" fontId="11" fillId="0" borderId="151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0" fillId="0" borderId="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 wrapText="1"/>
    </xf>
    <xf numFmtId="0" fontId="42" fillId="0" borderId="76" xfId="0" applyFont="1" applyBorder="1" applyAlignment="1">
      <alignment horizontal="center" vertical="center" wrapText="1"/>
    </xf>
    <xf numFmtId="0" fontId="42" fillId="0" borderId="7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36" fillId="0" borderId="5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47" fillId="0" borderId="129" xfId="74" applyFont="1" applyBorder="1" applyAlignment="1">
      <alignment horizontal="center" vertical="center"/>
    </xf>
    <xf numFmtId="0" fontId="47" fillId="0" borderId="18" xfId="74" applyFont="1" applyBorder="1" applyAlignment="1">
      <alignment horizontal="center" vertical="center"/>
    </xf>
    <xf numFmtId="0" fontId="27" fillId="0" borderId="127" xfId="74" applyFont="1" applyBorder="1" applyAlignment="1">
      <alignment horizontal="left" vertical="center"/>
    </xf>
    <xf numFmtId="0" fontId="27" fillId="0" borderId="128" xfId="74" applyFont="1" applyBorder="1" applyAlignment="1">
      <alignment horizontal="left" vertical="center"/>
    </xf>
    <xf numFmtId="0" fontId="27" fillId="0" borderId="131" xfId="74" applyFont="1" applyBorder="1" applyAlignment="1">
      <alignment horizontal="left" vertical="center"/>
    </xf>
    <xf numFmtId="0" fontId="27" fillId="0" borderId="132" xfId="74" applyFont="1" applyBorder="1" applyAlignment="1">
      <alignment horizontal="left" vertical="center"/>
    </xf>
    <xf numFmtId="0" fontId="27" fillId="0" borderId="67" xfId="74" applyFont="1" applyBorder="1" applyAlignment="1">
      <alignment vertical="center"/>
    </xf>
    <xf numFmtId="0" fontId="0" fillId="0" borderId="130" xfId="0" applyBorder="1" applyAlignment="1">
      <alignment vertical="center"/>
    </xf>
    <xf numFmtId="0" fontId="54" fillId="0" borderId="76" xfId="74" applyFont="1" applyBorder="1" applyAlignment="1">
      <alignment horizontal="center" vertical="center"/>
    </xf>
    <xf numFmtId="0" fontId="54" fillId="0" borderId="131" xfId="74" applyFont="1" applyBorder="1" applyAlignment="1">
      <alignment horizontal="center" vertical="center"/>
    </xf>
    <xf numFmtId="0" fontId="65" fillId="0" borderId="129" xfId="74" applyFont="1" applyBorder="1" applyAlignment="1">
      <alignment horizontal="center" vertical="center"/>
    </xf>
    <xf numFmtId="0" fontId="65" fillId="0" borderId="18" xfId="74" applyFont="1" applyBorder="1" applyAlignment="1">
      <alignment horizontal="center" vertical="center"/>
    </xf>
    <xf numFmtId="0" fontId="10" fillId="0" borderId="67" xfId="74" applyFont="1" applyBorder="1" applyAlignment="1">
      <alignment horizontal="center" vertical="center"/>
    </xf>
    <xf numFmtId="0" fontId="10" fillId="0" borderId="71" xfId="74" applyFont="1" applyBorder="1" applyAlignment="1">
      <alignment horizontal="center" vertical="center"/>
    </xf>
    <xf numFmtId="165" fontId="10" fillId="0" borderId="67" xfId="74" applyNumberFormat="1" applyFont="1" applyBorder="1" applyAlignment="1">
      <alignment horizontal="center" vertical="center"/>
    </xf>
    <xf numFmtId="165" fontId="10" fillId="0" borderId="71" xfId="74" applyNumberFormat="1" applyFont="1" applyBorder="1" applyAlignment="1">
      <alignment horizontal="center" vertical="center"/>
    </xf>
    <xf numFmtId="0" fontId="47" fillId="0" borderId="127" xfId="74" applyFont="1" applyBorder="1" applyAlignment="1">
      <alignment horizontal="center" vertical="center"/>
    </xf>
    <xf numFmtId="0" fontId="47" fillId="0" borderId="128" xfId="74" applyFont="1" applyBorder="1" applyAlignment="1">
      <alignment horizontal="center" vertical="center"/>
    </xf>
    <xf numFmtId="0" fontId="0" fillId="0" borderId="71" xfId="0" applyBorder="1" applyAlignment="1">
      <alignment vertical="center"/>
    </xf>
    <xf numFmtId="0" fontId="49" fillId="0" borderId="127" xfId="74" applyFont="1" applyBorder="1" applyAlignment="1">
      <alignment horizontal="center" vertical="center"/>
    </xf>
    <xf numFmtId="0" fontId="49" fillId="0" borderId="128" xfId="74" applyFont="1" applyBorder="1" applyAlignment="1">
      <alignment horizontal="center" vertical="center"/>
    </xf>
    <xf numFmtId="0" fontId="37" fillId="0" borderId="76" xfId="0" applyFont="1" applyBorder="1" applyAlignment="1">
      <alignment horizontal="center"/>
    </xf>
    <xf numFmtId="0" fontId="37" fillId="0" borderId="156" xfId="0" applyFont="1" applyBorder="1" applyAlignment="1">
      <alignment horizontal="center"/>
    </xf>
    <xf numFmtId="165" fontId="10" fillId="0" borderId="130" xfId="74" applyNumberFormat="1" applyFont="1" applyBorder="1" applyAlignment="1">
      <alignment horizontal="center" vertical="center"/>
    </xf>
    <xf numFmtId="0" fontId="10" fillId="0" borderId="130" xfId="74" applyFont="1" applyBorder="1" applyAlignment="1">
      <alignment horizontal="center" vertical="center"/>
    </xf>
    <xf numFmtId="0" fontId="38" fillId="0" borderId="89" xfId="0" applyFont="1" applyFill="1" applyBorder="1" applyAlignment="1">
      <alignment horizontal="center" vertical="center"/>
    </xf>
    <xf numFmtId="165" fontId="51" fillId="0" borderId="130" xfId="74" applyNumberFormat="1" applyFont="1" applyBorder="1" applyAlignment="1">
      <alignment horizontal="center" vertical="center"/>
    </xf>
    <xf numFmtId="165" fontId="51" fillId="0" borderId="71" xfId="74" applyNumberFormat="1" applyFont="1" applyBorder="1" applyAlignment="1">
      <alignment horizontal="center" vertical="center"/>
    </xf>
    <xf numFmtId="0" fontId="51" fillId="0" borderId="130" xfId="74" applyFont="1" applyBorder="1" applyAlignment="1">
      <alignment horizontal="center" vertical="center"/>
    </xf>
    <xf numFmtId="0" fontId="51" fillId="0" borderId="71" xfId="74" applyFont="1" applyBorder="1" applyAlignment="1">
      <alignment horizontal="center" vertical="center"/>
    </xf>
    <xf numFmtId="0" fontId="10" fillId="0" borderId="76" xfId="74" applyFont="1" applyBorder="1" applyAlignment="1">
      <alignment horizontal="center" vertical="center"/>
    </xf>
    <xf numFmtId="0" fontId="10" fillId="0" borderId="131" xfId="74" applyFont="1" applyBorder="1" applyAlignment="1">
      <alignment horizontal="center" vertical="center"/>
    </xf>
    <xf numFmtId="165" fontId="51" fillId="0" borderId="67" xfId="74" applyNumberFormat="1" applyFont="1" applyBorder="1" applyAlignment="1">
      <alignment horizontal="center" vertical="center"/>
    </xf>
    <xf numFmtId="0" fontId="51" fillId="0" borderId="67" xfId="74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42" xfId="0" applyFont="1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45" xfId="0" applyFont="1" applyBorder="1" applyAlignment="1">
      <alignment horizontal="center" vertical="center" textRotation="90"/>
    </xf>
    <xf numFmtId="0" fontId="0" fillId="0" borderId="139" xfId="0" applyFont="1" applyBorder="1" applyAlignment="1">
      <alignment horizontal="center" vertical="center" textRotation="90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148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48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1" xfId="0" applyFont="1" applyBorder="1" applyAlignment="1">
      <alignment horizontal="center" vertical="center"/>
    </xf>
    <xf numFmtId="0" fontId="0" fillId="0" borderId="57" xfId="0" applyBorder="1" applyAlignment="1"/>
    <xf numFmtId="0" fontId="0" fillId="0" borderId="81" xfId="0" applyBorder="1" applyAlignment="1"/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41" xfId="0" applyBorder="1" applyAlignment="1"/>
    <xf numFmtId="0" fontId="0" fillId="0" borderId="52" xfId="0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 textRotation="90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2" fillId="0" borderId="150" xfId="0" applyFont="1" applyFill="1" applyBorder="1" applyAlignment="1">
      <alignment horizontal="center"/>
    </xf>
  </cellXfs>
  <cellStyles count="76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5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7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7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4" Type="http://schemas.openxmlformats.org/officeDocument/2006/relationships/image" Target="../media/image22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3.jpeg"/><Relationship Id="rId1" Type="http://schemas.openxmlformats.org/officeDocument/2006/relationships/image" Target="../media/image1.png"/><Relationship Id="rId5" Type="http://schemas.openxmlformats.org/officeDocument/2006/relationships/image" Target="../media/image25.png"/><Relationship Id="rId4" Type="http://schemas.openxmlformats.org/officeDocument/2006/relationships/image" Target="../media/image2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7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30.jpeg"/><Relationship Id="rId1" Type="http://schemas.openxmlformats.org/officeDocument/2006/relationships/image" Target="../media/image1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33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6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8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3.jpeg"/><Relationship Id="rId1" Type="http://schemas.openxmlformats.org/officeDocument/2006/relationships/image" Target="../media/image1.png"/><Relationship Id="rId5" Type="http://schemas.openxmlformats.org/officeDocument/2006/relationships/image" Target="../media/image25.png"/><Relationship Id="rId4" Type="http://schemas.openxmlformats.org/officeDocument/2006/relationships/image" Target="../media/image34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3.jpeg"/><Relationship Id="rId1" Type="http://schemas.openxmlformats.org/officeDocument/2006/relationships/image" Target="../media/image1.png"/><Relationship Id="rId5" Type="http://schemas.openxmlformats.org/officeDocument/2006/relationships/image" Target="../media/image25.png"/><Relationship Id="rId4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603249</xdr:colOff>
      <xdr:row>0</xdr:row>
      <xdr:rowOff>0</xdr:rowOff>
    </xdr:from>
    <xdr:to>
      <xdr:col>9</xdr:col>
      <xdr:colOff>222251</xdr:colOff>
      <xdr:row>3</xdr:row>
      <xdr:rowOff>206374</xdr:rowOff>
    </xdr:to>
    <xdr:grpSp>
      <xdr:nvGrpSpPr>
        <xdr:cNvPr id="6" name="Группа 5"/>
        <xdr:cNvGrpSpPr>
          <a:grpSpLocks noChangeAspect="1"/>
        </xdr:cNvGrpSpPr>
      </xdr:nvGrpSpPr>
      <xdr:grpSpPr>
        <a:xfrm>
          <a:off x="2027463" y="0"/>
          <a:ext cx="5615217" cy="968374"/>
          <a:chOff x="2306589" y="-27334"/>
          <a:chExt cx="6221455" cy="833681"/>
        </a:xfrm>
      </xdr:grpSpPr>
      <xdr:grpSp>
        <xdr:nvGrpSpPr>
          <xdr:cNvPr id="7" name="Группа 6"/>
          <xdr:cNvGrpSpPr/>
        </xdr:nvGrpSpPr>
        <xdr:grpSpPr>
          <a:xfrm>
            <a:off x="2306589" y="-27334"/>
            <a:ext cx="6221455" cy="833681"/>
            <a:chOff x="2303479" y="-27334"/>
            <a:chExt cx="6213028" cy="833681"/>
          </a:xfrm>
        </xdr:grpSpPr>
        <xdr:grpSp>
          <xdr:nvGrpSpPr>
            <xdr:cNvPr id="9" name="Группа 8"/>
            <xdr:cNvGrpSpPr/>
          </xdr:nvGrpSpPr>
          <xdr:grpSpPr>
            <a:xfrm>
              <a:off x="2303479" y="-27334"/>
              <a:ext cx="2533284" cy="833681"/>
              <a:chOff x="2303479" y="-27334"/>
              <a:chExt cx="2533284" cy="833681"/>
            </a:xfrm>
          </xdr:grpSpPr>
          <xdr:pic>
            <xdr:nvPicPr>
              <xdr:cNvPr id="11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03479" y="-27334"/>
                <a:ext cx="1053995" cy="8336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2" name="Рисунок 11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3801278" y="0"/>
                <a:ext cx="1035485" cy="774817"/>
              </a:xfrm>
              <a:prstGeom prst="rect">
                <a:avLst/>
              </a:prstGeom>
            </xdr:spPr>
          </xdr:pic>
        </xdr:grpSp>
        <xdr:pic>
          <xdr:nvPicPr>
            <xdr:cNvPr id="10" name="Рисунок 9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481003" y="-27334"/>
              <a:ext cx="1035504" cy="774817"/>
            </a:xfrm>
            <a:prstGeom prst="rect">
              <a:avLst/>
            </a:prstGeom>
          </xdr:spPr>
        </xdr:pic>
      </xdr:grpSp>
      <xdr:pic>
        <xdr:nvPicPr>
          <xdr:cNvPr id="8" name="Рисунок 7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80284" y="-27334"/>
            <a:ext cx="1644127" cy="77481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10576</xdr:colOff>
      <xdr:row>0</xdr:row>
      <xdr:rowOff>0</xdr:rowOff>
    </xdr:from>
    <xdr:to>
      <xdr:col>15</xdr:col>
      <xdr:colOff>989640</xdr:colOff>
      <xdr:row>4</xdr:row>
      <xdr:rowOff>84667</xdr:rowOff>
    </xdr:to>
    <xdr:grpSp>
      <xdr:nvGrpSpPr>
        <xdr:cNvPr id="4" name="Группа 3"/>
        <xdr:cNvGrpSpPr>
          <a:grpSpLocks noChangeAspect="1"/>
        </xdr:cNvGrpSpPr>
      </xdr:nvGrpSpPr>
      <xdr:grpSpPr>
        <a:xfrm>
          <a:off x="10576" y="0"/>
          <a:ext cx="11318019" cy="731212"/>
          <a:chOff x="10575" y="0"/>
          <a:chExt cx="11017160" cy="720000"/>
        </a:xfrm>
      </xdr:grpSpPr>
      <xdr:grpSp>
        <xdr:nvGrpSpPr>
          <xdr:cNvPr id="9" name="Группа 8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7" name="Группа 6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2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6" name="Рисунок 5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2" name="Рисунок 1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3" name="Рисунок 2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639536</xdr:colOff>
      <xdr:row>4</xdr:row>
      <xdr:rowOff>5800</xdr:rowOff>
    </xdr:to>
    <xdr:grpSp>
      <xdr:nvGrpSpPr>
        <xdr:cNvPr id="7" name="Группа 6"/>
        <xdr:cNvGrpSpPr>
          <a:grpSpLocks noChangeAspect="1"/>
        </xdr:cNvGrpSpPr>
      </xdr:nvGrpSpPr>
      <xdr:grpSpPr>
        <a:xfrm>
          <a:off x="0" y="0"/>
          <a:ext cx="10545536" cy="654911"/>
          <a:chOff x="10575" y="0"/>
          <a:chExt cx="11017160" cy="720000"/>
        </a:xfrm>
      </xdr:grpSpPr>
      <xdr:grpSp>
        <xdr:nvGrpSpPr>
          <xdr:cNvPr id="8" name="Группа 7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10" name="Группа 9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8" name="Рисунок 1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11" name="Рисунок 10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9" name="Рисунок 8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1086418</xdr:colOff>
      <xdr:row>4</xdr:row>
      <xdr:rowOff>35718</xdr:rowOff>
    </xdr:to>
    <xdr:grpSp>
      <xdr:nvGrpSpPr>
        <xdr:cNvPr id="9" name="Группа 8"/>
        <xdr:cNvGrpSpPr>
          <a:grpSpLocks noChangeAspect="1"/>
        </xdr:cNvGrpSpPr>
      </xdr:nvGrpSpPr>
      <xdr:grpSpPr>
        <a:xfrm>
          <a:off x="0" y="0"/>
          <a:ext cx="11651231" cy="678656"/>
          <a:chOff x="10575" y="0"/>
          <a:chExt cx="11017160" cy="720000"/>
        </a:xfrm>
      </xdr:grpSpPr>
      <xdr:grpSp>
        <xdr:nvGrpSpPr>
          <xdr:cNvPr id="10" name="Группа 9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12" name="Группа 11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4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5" name="Рисунок 14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13" name="Рисунок 12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11" name="Рисунок 10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639536</xdr:colOff>
      <xdr:row>4</xdr:row>
      <xdr:rowOff>5800</xdr:rowOff>
    </xdr:to>
    <xdr:grpSp>
      <xdr:nvGrpSpPr>
        <xdr:cNvPr id="21" name="Группа 20"/>
        <xdr:cNvGrpSpPr>
          <a:grpSpLocks noChangeAspect="1"/>
        </xdr:cNvGrpSpPr>
      </xdr:nvGrpSpPr>
      <xdr:grpSpPr>
        <a:xfrm>
          <a:off x="0" y="0"/>
          <a:ext cx="10750147" cy="654911"/>
          <a:chOff x="10575" y="0"/>
          <a:chExt cx="11017160" cy="720000"/>
        </a:xfrm>
      </xdr:grpSpPr>
      <xdr:grpSp>
        <xdr:nvGrpSpPr>
          <xdr:cNvPr id="22" name="Группа 21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24" name="Группа 23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26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7" name="Рисунок 26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25" name="Рисунок 24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23" name="Рисунок 22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16</xdr:col>
      <xdr:colOff>1</xdr:colOff>
      <xdr:row>4</xdr:row>
      <xdr:rowOff>24832</xdr:rowOff>
    </xdr:to>
    <xdr:grpSp>
      <xdr:nvGrpSpPr>
        <xdr:cNvPr id="8" name="Группа 7"/>
        <xdr:cNvGrpSpPr>
          <a:grpSpLocks noChangeAspect="1"/>
        </xdr:cNvGrpSpPr>
      </xdr:nvGrpSpPr>
      <xdr:grpSpPr>
        <a:xfrm>
          <a:off x="1" y="0"/>
          <a:ext cx="10809111" cy="673943"/>
          <a:chOff x="10575" y="0"/>
          <a:chExt cx="11017160" cy="720000"/>
        </a:xfrm>
      </xdr:grpSpPr>
      <xdr:grpSp>
        <xdr:nvGrpSpPr>
          <xdr:cNvPr id="9" name="Группа 8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11" name="Группа 10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9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0" name="Рисунок 19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18" name="Рисунок 17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10" name="Рисунок 9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639536</xdr:colOff>
      <xdr:row>4</xdr:row>
      <xdr:rowOff>5800</xdr:rowOff>
    </xdr:to>
    <xdr:grpSp>
      <xdr:nvGrpSpPr>
        <xdr:cNvPr id="21" name="Группа 20"/>
        <xdr:cNvGrpSpPr>
          <a:grpSpLocks noChangeAspect="1"/>
        </xdr:cNvGrpSpPr>
      </xdr:nvGrpSpPr>
      <xdr:grpSpPr>
        <a:xfrm>
          <a:off x="0" y="0"/>
          <a:ext cx="11188007" cy="640800"/>
          <a:chOff x="10575" y="0"/>
          <a:chExt cx="11017160" cy="720000"/>
        </a:xfrm>
      </xdr:grpSpPr>
      <xdr:grpSp>
        <xdr:nvGrpSpPr>
          <xdr:cNvPr id="22" name="Группа 21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24" name="Группа 23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26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7" name="Рисунок 26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25" name="Рисунок 24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23" name="Рисунок 22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8" name="Группа 7"/>
        <xdr:cNvGrpSpPr>
          <a:grpSpLocks noChangeAspect="1"/>
        </xdr:cNvGrpSpPr>
      </xdr:nvGrpSpPr>
      <xdr:grpSpPr>
        <a:xfrm>
          <a:off x="0" y="1"/>
          <a:ext cx="11331222" cy="701609"/>
          <a:chOff x="10575" y="0"/>
          <a:chExt cx="11017160" cy="720000"/>
        </a:xfrm>
      </xdr:grpSpPr>
      <xdr:grpSp>
        <xdr:nvGrpSpPr>
          <xdr:cNvPr id="9" name="Группа 8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11" name="Группа 10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9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0" name="Рисунок 19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18" name="Рисунок 17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10" name="Рисунок 9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1"/>
          <a:ext cx="10985500" cy="701609"/>
          <a:chOff x="10575" y="0"/>
          <a:chExt cx="11017160" cy="720000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1"/>
          <a:ext cx="9831917" cy="687498"/>
          <a:chOff x="10575" y="0"/>
          <a:chExt cx="11017160" cy="720000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1"/>
          <a:ext cx="9831917" cy="687498"/>
          <a:chOff x="10575" y="0"/>
          <a:chExt cx="11017160" cy="720000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1"/>
          <a:ext cx="10439400" cy="693848"/>
          <a:chOff x="10575" y="0"/>
          <a:chExt cx="11017160" cy="720000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235322</xdr:colOff>
      <xdr:row>0</xdr:row>
      <xdr:rowOff>0</xdr:rowOff>
    </xdr:from>
    <xdr:to>
      <xdr:col>11</xdr:col>
      <xdr:colOff>526677</xdr:colOff>
      <xdr:row>3</xdr:row>
      <xdr:rowOff>145678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235322" y="0"/>
          <a:ext cx="9136531" cy="593913"/>
          <a:chOff x="149680" y="0"/>
          <a:chExt cx="10850237" cy="684927"/>
        </a:xfrm>
      </xdr:grpSpPr>
      <xdr:grpSp>
        <xdr:nvGrpSpPr>
          <xdr:cNvPr id="3" name="Группа 2"/>
          <xdr:cNvGrpSpPr/>
        </xdr:nvGrpSpPr>
        <xdr:grpSpPr>
          <a:xfrm>
            <a:off x="149680" y="0"/>
            <a:ext cx="10850237" cy="684927"/>
            <a:chOff x="149493" y="0"/>
            <a:chExt cx="10835539" cy="684927"/>
          </a:xfrm>
        </xdr:grpSpPr>
        <xdr:grpSp>
          <xdr:nvGrpSpPr>
            <xdr:cNvPr id="5" name="Группа 4"/>
            <xdr:cNvGrpSpPr/>
          </xdr:nvGrpSpPr>
          <xdr:grpSpPr>
            <a:xfrm>
              <a:off x="149493" y="1"/>
              <a:ext cx="1847599" cy="684926"/>
              <a:chOff x="149493" y="1"/>
              <a:chExt cx="1847599" cy="684926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49493" y="1"/>
                <a:ext cx="680696" cy="6849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8" y="1"/>
                <a:ext cx="636644" cy="672003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91032" y="0"/>
              <a:ext cx="594000" cy="594806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15958" y="1"/>
            <a:ext cx="1432578" cy="675121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530485</xdr:colOff>
      <xdr:row>0</xdr:row>
      <xdr:rowOff>16114</xdr:rowOff>
    </xdr:from>
    <xdr:to>
      <xdr:col>11</xdr:col>
      <xdr:colOff>677333</xdr:colOff>
      <xdr:row>5</xdr:row>
      <xdr:rowOff>8468</xdr:rowOff>
    </xdr:to>
    <xdr:grpSp>
      <xdr:nvGrpSpPr>
        <xdr:cNvPr id="9" name="Группа 8">
          <a:extLst>
            <a:ext uri="{FF2B5EF4-FFF2-40B4-BE49-F238E27FC236}">
              <a16:creationId xmlns="" xmlns:a16="http://schemas.microsoft.com/office/drawing/2014/main" id="{00000000-0008-0000-0D00-000009000000}"/>
            </a:ext>
          </a:extLst>
        </xdr:cNvPr>
        <xdr:cNvGrpSpPr/>
      </xdr:nvGrpSpPr>
      <xdr:grpSpPr>
        <a:xfrm>
          <a:off x="1123152" y="16114"/>
          <a:ext cx="8253681" cy="775521"/>
          <a:chOff x="862732" y="62879"/>
          <a:chExt cx="8709891" cy="769169"/>
        </a:xfrm>
      </xdr:grpSpPr>
      <xdr:grpSp>
        <xdr:nvGrpSpPr>
          <xdr:cNvPr id="10" name="Группа 9">
            <a:extLst>
              <a:ext uri="{FF2B5EF4-FFF2-40B4-BE49-F238E27FC236}">
                <a16:creationId xmlns="" xmlns:a16="http://schemas.microsoft.com/office/drawing/2014/main" id="{00000000-0008-0000-0D00-00000A000000}"/>
              </a:ext>
            </a:extLst>
          </xdr:cNvPr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="" xmlns:a16="http://schemas.microsoft.com/office/drawing/2014/main" id="{00000000-0008-0000-0D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>
              <a:extLst>
                <a:ext uri="{FF2B5EF4-FFF2-40B4-BE49-F238E27FC236}">
                  <a16:creationId xmlns="" xmlns:a16="http://schemas.microsoft.com/office/drawing/2014/main" id="{00000000-0008-0000-0D00-00000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>
            <a:extLst>
              <a:ext uri="{FF2B5EF4-FFF2-40B4-BE49-F238E27FC236}">
                <a16:creationId xmlns="" xmlns:a16="http://schemas.microsoft.com/office/drawing/2014/main" id="{00000000-0008-0000-0D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45488</xdr:colOff>
      <xdr:row>4</xdr:row>
      <xdr:rowOff>67135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14" name="Группа 13"/>
        <xdr:cNvGrpSpPr>
          <a:grpSpLocks noChangeAspect="1"/>
        </xdr:cNvGrpSpPr>
      </xdr:nvGrpSpPr>
      <xdr:grpSpPr>
        <a:xfrm>
          <a:off x="0" y="1"/>
          <a:ext cx="11055350" cy="693848"/>
          <a:chOff x="10575" y="0"/>
          <a:chExt cx="11017160" cy="720000"/>
        </a:xfrm>
      </xdr:grpSpPr>
      <xdr:grpSp>
        <xdr:nvGrpSpPr>
          <xdr:cNvPr id="15" name="Группа 14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17" name="Группа 16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19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0" name="Рисунок 19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18" name="Рисунок 17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16" name="Рисунок 15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1" name="Группа 20"/>
        <xdr:cNvGrpSpPr>
          <a:grpSpLocks noChangeAspect="1"/>
        </xdr:cNvGrpSpPr>
      </xdr:nvGrpSpPr>
      <xdr:grpSpPr>
        <a:xfrm>
          <a:off x="0" y="1"/>
          <a:ext cx="10839450" cy="693848"/>
          <a:chOff x="10575" y="0"/>
          <a:chExt cx="11017160" cy="720000"/>
        </a:xfrm>
      </xdr:grpSpPr>
      <xdr:grpSp>
        <xdr:nvGrpSpPr>
          <xdr:cNvPr id="22" name="Группа 21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24" name="Группа 23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26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7" name="Рисунок 26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25" name="Рисунок 24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23" name="Рисунок 22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15</xdr:col>
      <xdr:colOff>1038226</xdr:colOff>
      <xdr:row>4</xdr:row>
      <xdr:rowOff>51016</xdr:rowOff>
    </xdr:to>
    <xdr:grpSp>
      <xdr:nvGrpSpPr>
        <xdr:cNvPr id="28" name="Группа 27"/>
        <xdr:cNvGrpSpPr>
          <a:grpSpLocks noChangeAspect="1"/>
        </xdr:cNvGrpSpPr>
      </xdr:nvGrpSpPr>
      <xdr:grpSpPr>
        <a:xfrm>
          <a:off x="1" y="0"/>
          <a:ext cx="11210925" cy="692366"/>
          <a:chOff x="10575" y="0"/>
          <a:chExt cx="11017160" cy="720000"/>
        </a:xfrm>
      </xdr:grpSpPr>
      <xdr:grpSp>
        <xdr:nvGrpSpPr>
          <xdr:cNvPr id="29" name="Группа 28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31" name="Группа 30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33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34" name="Рисунок 33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32" name="Рисунок 31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30" name="Рисунок 29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16</xdr:col>
      <xdr:colOff>0</xdr:colOff>
      <xdr:row>4</xdr:row>
      <xdr:rowOff>52499</xdr:rowOff>
    </xdr:to>
    <xdr:grpSp>
      <xdr:nvGrpSpPr>
        <xdr:cNvPr id="21" name="Группа 20"/>
        <xdr:cNvGrpSpPr>
          <a:grpSpLocks noChangeAspect="1"/>
        </xdr:cNvGrpSpPr>
      </xdr:nvGrpSpPr>
      <xdr:grpSpPr>
        <a:xfrm>
          <a:off x="0" y="1"/>
          <a:ext cx="11430000" cy="693848"/>
          <a:chOff x="10575" y="0"/>
          <a:chExt cx="11017160" cy="720000"/>
        </a:xfrm>
      </xdr:grpSpPr>
      <xdr:grpSp>
        <xdr:nvGrpSpPr>
          <xdr:cNvPr id="22" name="Группа 21"/>
          <xdr:cNvGrpSpPr/>
        </xdr:nvGrpSpPr>
        <xdr:grpSpPr>
          <a:xfrm>
            <a:off x="10575" y="0"/>
            <a:ext cx="11017160" cy="720000"/>
            <a:chOff x="10576" y="0"/>
            <a:chExt cx="11002237" cy="720000"/>
          </a:xfrm>
        </xdr:grpSpPr>
        <xdr:grpSp>
          <xdr:nvGrpSpPr>
            <xdr:cNvPr id="24" name="Группа 23"/>
            <xdr:cNvGrpSpPr/>
          </xdr:nvGrpSpPr>
          <xdr:grpSpPr>
            <a:xfrm>
              <a:off x="10576" y="0"/>
              <a:ext cx="2068898" cy="720000"/>
              <a:chOff x="10576" y="0"/>
              <a:chExt cx="2068898" cy="720000"/>
            </a:xfrm>
          </xdr:grpSpPr>
          <xdr:pic>
            <xdr:nvPicPr>
              <xdr:cNvPr id="26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719025" cy="72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7" name="Рисунок 26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719025" cy="720000"/>
              </a:xfrm>
              <a:prstGeom prst="rect">
                <a:avLst/>
              </a:prstGeom>
            </xdr:spPr>
          </xdr:pic>
        </xdr:grpSp>
        <xdr:pic>
          <xdr:nvPicPr>
            <xdr:cNvPr id="25" name="Рисунок 24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720000"/>
            </a:xfrm>
            <a:prstGeom prst="rect">
              <a:avLst/>
            </a:prstGeom>
          </xdr:spPr>
        </xdr:pic>
      </xdr:grpSp>
      <xdr:pic>
        <xdr:nvPicPr>
          <xdr:cNvPr id="23" name="Рисунок 22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527807" cy="720000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814917</xdr:colOff>
      <xdr:row>5</xdr:row>
      <xdr:rowOff>4583</xdr:rowOff>
    </xdr:to>
    <xdr:grpSp>
      <xdr:nvGrpSpPr>
        <xdr:cNvPr id="8" name="Группа 7"/>
        <xdr:cNvGrpSpPr>
          <a:grpSpLocks noChangeAspect="1"/>
        </xdr:cNvGrpSpPr>
      </xdr:nvGrpSpPr>
      <xdr:grpSpPr>
        <a:xfrm>
          <a:off x="0" y="0"/>
          <a:ext cx="13402028" cy="766583"/>
          <a:chOff x="10575" y="0"/>
          <a:chExt cx="11000983" cy="668509"/>
        </a:xfrm>
      </xdr:grpSpPr>
      <xdr:grpSp>
        <xdr:nvGrpSpPr>
          <xdr:cNvPr id="9" name="Группа 8"/>
          <xdr:cNvGrpSpPr/>
        </xdr:nvGrpSpPr>
        <xdr:grpSpPr>
          <a:xfrm>
            <a:off x="10575" y="0"/>
            <a:ext cx="11000983" cy="657000"/>
            <a:chOff x="10576" y="0"/>
            <a:chExt cx="10986085" cy="657000"/>
          </a:xfrm>
        </xdr:grpSpPr>
        <xdr:grpSp>
          <xdr:nvGrpSpPr>
            <xdr:cNvPr id="11" name="Группа 10"/>
            <xdr:cNvGrpSpPr/>
          </xdr:nvGrpSpPr>
          <xdr:grpSpPr>
            <a:xfrm>
              <a:off x="10576" y="0"/>
              <a:ext cx="2018294" cy="657000"/>
              <a:chOff x="10576" y="0"/>
              <a:chExt cx="2018294" cy="657000"/>
            </a:xfrm>
          </xdr:grpSpPr>
          <xdr:pic>
            <xdr:nvPicPr>
              <xdr:cNvPr id="14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57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0" name="Рисунок 19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68421" cy="657000"/>
              </a:xfrm>
              <a:prstGeom prst="rect">
                <a:avLst/>
              </a:prstGeom>
            </xdr:spPr>
          </xdr:pic>
        </xdr:grpSp>
        <xdr:pic>
          <xdr:nvPicPr>
            <xdr:cNvPr id="13" name="Рисунок 12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67514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10" name="Рисунок 9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6" y="0"/>
            <a:ext cx="1418547" cy="668509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17</xdr:col>
      <xdr:colOff>784412</xdr:colOff>
      <xdr:row>5</xdr:row>
      <xdr:rowOff>16412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1" y="0"/>
          <a:ext cx="13251578" cy="778412"/>
          <a:chOff x="10575" y="0"/>
          <a:chExt cx="11000983" cy="668509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00983" cy="657000"/>
            <a:chOff x="10576" y="0"/>
            <a:chExt cx="10986085" cy="657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18294" cy="657000"/>
              <a:chOff x="10576" y="0"/>
              <a:chExt cx="2018294" cy="657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57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68421" cy="657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67514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6" y="0"/>
            <a:ext cx="1418547" cy="668509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612932</xdr:colOff>
      <xdr:row>5</xdr:row>
      <xdr:rowOff>16412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0"/>
          <a:ext cx="12954344" cy="763471"/>
          <a:chOff x="10575" y="0"/>
          <a:chExt cx="11000983" cy="668509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00983" cy="657000"/>
            <a:chOff x="10576" y="0"/>
            <a:chExt cx="10986085" cy="657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18294" cy="657000"/>
              <a:chOff x="10576" y="0"/>
              <a:chExt cx="2018294" cy="657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57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68421" cy="657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67514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6" y="0"/>
            <a:ext cx="1418547" cy="668509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302560</xdr:colOff>
      <xdr:row>4</xdr:row>
      <xdr:rowOff>93516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0"/>
          <a:ext cx="13468227" cy="742627"/>
          <a:chOff x="10575" y="0"/>
          <a:chExt cx="11050273" cy="630000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50273" cy="630000"/>
            <a:chOff x="10576" y="0"/>
            <a:chExt cx="11035310" cy="630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18294" cy="629087"/>
              <a:chOff x="10576" y="0"/>
              <a:chExt cx="2018294" cy="629087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290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68421" cy="629086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416739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6" y="0"/>
            <a:ext cx="1334894" cy="629087"/>
          </a:xfrm>
          <a:prstGeom prst="rect">
            <a:avLst/>
          </a:prstGeom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900258</xdr:colOff>
      <xdr:row>4</xdr:row>
      <xdr:rowOff>72300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0"/>
          <a:ext cx="13854258" cy="715238"/>
          <a:chOff x="10575" y="0"/>
          <a:chExt cx="12381097" cy="668509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2381097" cy="657000"/>
            <a:chOff x="10576" y="0"/>
            <a:chExt cx="12364330" cy="657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445105" cy="657000"/>
              <a:chOff x="10576" y="0"/>
              <a:chExt cx="2445105" cy="657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57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787260" y="0"/>
                <a:ext cx="668421" cy="657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745759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34515" y="0"/>
            <a:ext cx="1418547" cy="668509"/>
          </a:xfrm>
          <a:prstGeom prst="rect">
            <a:avLst/>
          </a:prstGeom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666750</xdr:colOff>
      <xdr:row>5</xdr:row>
      <xdr:rowOff>4583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0"/>
          <a:ext cx="13423194" cy="766583"/>
          <a:chOff x="10575" y="0"/>
          <a:chExt cx="11000983" cy="668509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1000983" cy="657000"/>
            <a:chOff x="10576" y="0"/>
            <a:chExt cx="10986085" cy="657000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2018294" cy="657000"/>
              <a:chOff x="10576" y="0"/>
              <a:chExt cx="2018294" cy="657000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63548" cy="657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68421" cy="657000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67514" y="0"/>
              <a:ext cx="629147" cy="630000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6" y="0"/>
            <a:ext cx="1418547" cy="668509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688454</xdr:colOff>
      <xdr:row>4</xdr:row>
      <xdr:rowOff>85000</xdr:rowOff>
    </xdr:to>
    <xdr:grpSp>
      <xdr:nvGrpSpPr>
        <xdr:cNvPr id="2" name="Группа 1"/>
        <xdr:cNvGrpSpPr>
          <a:grpSpLocks noChangeAspect="1"/>
        </xdr:cNvGrpSpPr>
      </xdr:nvGrpSpPr>
      <xdr:grpSpPr>
        <a:xfrm>
          <a:off x="0" y="0"/>
          <a:ext cx="13856767" cy="727938"/>
          <a:chOff x="10575" y="0"/>
          <a:chExt cx="10961629" cy="590646"/>
        </a:xfrm>
      </xdr:grpSpPr>
      <xdr:grpSp>
        <xdr:nvGrpSpPr>
          <xdr:cNvPr id="3" name="Группа 2"/>
          <xdr:cNvGrpSpPr/>
        </xdr:nvGrpSpPr>
        <xdr:grpSpPr>
          <a:xfrm>
            <a:off x="10575" y="0"/>
            <a:ext cx="10961629" cy="590646"/>
            <a:chOff x="10576" y="0"/>
            <a:chExt cx="10946784" cy="590646"/>
          </a:xfrm>
        </xdr:grpSpPr>
        <xdr:grpSp>
          <xdr:nvGrpSpPr>
            <xdr:cNvPr id="5" name="Группа 4"/>
            <xdr:cNvGrpSpPr/>
          </xdr:nvGrpSpPr>
          <xdr:grpSpPr>
            <a:xfrm>
              <a:off x="10576" y="0"/>
              <a:ext cx="1943729" cy="590646"/>
              <a:chOff x="10576" y="0"/>
              <a:chExt cx="1943729" cy="590646"/>
            </a:xfrm>
          </xdr:grpSpPr>
          <xdr:pic>
            <xdr:nvPicPr>
              <xdr:cNvPr id="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593856" cy="59064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8" name="Рисунок 7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593856" cy="590646"/>
              </a:xfrm>
              <a:prstGeom prst="rect">
                <a:avLst/>
              </a:prstGeom>
            </xdr:spPr>
          </xdr:pic>
        </xdr:grpSp>
        <xdr:pic>
          <xdr:nvPicPr>
            <xdr:cNvPr id="6" name="Рисунок 5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367514" y="0"/>
              <a:ext cx="589846" cy="590646"/>
            </a:xfrm>
            <a:prstGeom prst="rect">
              <a:avLst/>
            </a:prstGeom>
          </xdr:spPr>
        </xdr:pic>
      </xdr:grpSp>
      <xdr:pic>
        <xdr:nvPicPr>
          <xdr:cNvPr id="4" name="Рисунок 3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617" y="0"/>
            <a:ext cx="1253325" cy="590646"/>
          </a:xfrm>
          <a:prstGeom prst="rect">
            <a:avLst/>
          </a:prstGeom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114300" y="5455"/>
          <a:ext cx="8762276" cy="694620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="" xmlns:a16="http://schemas.microsoft.com/office/drawing/2014/main" id="{00000000-0008-0000-19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="" xmlns:a16="http://schemas.microsoft.com/office/drawing/2014/main" id="{00000000-0008-0000-19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="" xmlns:a16="http://schemas.microsoft.com/office/drawing/2014/main" id="{00000000-0008-0000-1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="" xmlns:a16="http://schemas.microsoft.com/office/drawing/2014/main" id="{00000000-0008-0000-19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13</xdr:col>
      <xdr:colOff>607698</xdr:colOff>
      <xdr:row>5</xdr:row>
      <xdr:rowOff>57151</xdr:rowOff>
    </xdr:to>
    <xdr:grpSp>
      <xdr:nvGrpSpPr>
        <xdr:cNvPr id="8" name="Группа 7"/>
        <xdr:cNvGrpSpPr>
          <a:grpSpLocks noChangeAspect="1"/>
        </xdr:cNvGrpSpPr>
      </xdr:nvGrpSpPr>
      <xdr:grpSpPr>
        <a:xfrm>
          <a:off x="0" y="47625"/>
          <a:ext cx="12672698" cy="763589"/>
          <a:chOff x="10575" y="0"/>
          <a:chExt cx="10884239" cy="620308"/>
        </a:xfrm>
      </xdr:grpSpPr>
      <xdr:grpSp>
        <xdr:nvGrpSpPr>
          <xdr:cNvPr id="9" name="Группа 8"/>
          <xdr:cNvGrpSpPr/>
        </xdr:nvGrpSpPr>
        <xdr:grpSpPr>
          <a:xfrm>
            <a:off x="10575" y="0"/>
            <a:ext cx="10884239" cy="620308"/>
            <a:chOff x="10576" y="0"/>
            <a:chExt cx="10869496" cy="620308"/>
          </a:xfrm>
        </xdr:grpSpPr>
        <xdr:grpSp>
          <xdr:nvGrpSpPr>
            <xdr:cNvPr id="12" name="Группа 11"/>
            <xdr:cNvGrpSpPr/>
          </xdr:nvGrpSpPr>
          <xdr:grpSpPr>
            <a:xfrm>
              <a:off x="10576" y="0"/>
              <a:ext cx="1911400" cy="620308"/>
              <a:chOff x="10576" y="0"/>
              <a:chExt cx="1911400" cy="620308"/>
            </a:xfrm>
          </xdr:grpSpPr>
          <xdr:pic>
            <xdr:nvPicPr>
              <xdr:cNvPr id="17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46535" cy="6203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0" name="Рисунок 19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1"/>
                <a:ext cx="561527" cy="564924"/>
              </a:xfrm>
              <a:prstGeom prst="rect">
                <a:avLst/>
              </a:prstGeom>
            </xdr:spPr>
          </xdr:pic>
        </xdr:grpSp>
        <xdr:pic>
          <xdr:nvPicPr>
            <xdr:cNvPr id="13" name="Рисунок 12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9" y="1"/>
              <a:ext cx="586283" cy="587078"/>
            </a:xfrm>
            <a:prstGeom prst="rect">
              <a:avLst/>
            </a:prstGeom>
          </xdr:spPr>
        </xdr:pic>
      </xdr:grpSp>
      <xdr:pic>
        <xdr:nvPicPr>
          <xdr:cNvPr id="10" name="Рисунок 9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223334" cy="576513"/>
          </a:xfrm>
          <a:prstGeom prst="rect">
            <a:avLst/>
          </a:prstGeom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28</xdr:col>
      <xdr:colOff>587249</xdr:colOff>
      <xdr:row>5</xdr:row>
      <xdr:rowOff>2419</xdr:rowOff>
    </xdr:to>
    <xdr:grpSp>
      <xdr:nvGrpSpPr>
        <xdr:cNvPr id="15" name="Группа 14"/>
        <xdr:cNvGrpSpPr>
          <a:grpSpLocks noChangeAspect="1"/>
        </xdr:cNvGrpSpPr>
      </xdr:nvGrpSpPr>
      <xdr:grpSpPr>
        <a:xfrm>
          <a:off x="0" y="0"/>
          <a:ext cx="12511138" cy="813808"/>
          <a:chOff x="10575" y="0"/>
          <a:chExt cx="11017160" cy="682032"/>
        </a:xfrm>
      </xdr:grpSpPr>
      <xdr:grpSp>
        <xdr:nvGrpSpPr>
          <xdr:cNvPr id="16" name="Группа 15"/>
          <xdr:cNvGrpSpPr/>
        </xdr:nvGrpSpPr>
        <xdr:grpSpPr>
          <a:xfrm>
            <a:off x="10575" y="0"/>
            <a:ext cx="11017160" cy="640000"/>
            <a:chOff x="10576" y="0"/>
            <a:chExt cx="11002237" cy="640000"/>
          </a:xfrm>
        </xdr:grpSpPr>
        <xdr:grpSp>
          <xdr:nvGrpSpPr>
            <xdr:cNvPr id="18" name="Группа 17"/>
            <xdr:cNvGrpSpPr/>
          </xdr:nvGrpSpPr>
          <xdr:grpSpPr>
            <a:xfrm>
              <a:off x="10576" y="0"/>
              <a:ext cx="2005759" cy="632000"/>
              <a:chOff x="10576" y="0"/>
              <a:chExt cx="2005759" cy="632000"/>
            </a:xfrm>
          </xdr:grpSpPr>
          <xdr:pic>
            <xdr:nvPicPr>
              <xdr:cNvPr id="20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94978" cy="616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1" name="Рисунок 20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360449" y="0"/>
                <a:ext cx="655886" cy="632000"/>
              </a:xfrm>
              <a:prstGeom prst="rect">
                <a:avLst/>
              </a:prstGeom>
            </xdr:spPr>
          </xdr:pic>
        </xdr:grpSp>
        <xdr:pic>
          <xdr:nvPicPr>
            <xdr:cNvPr id="19" name="Рисунок 18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293788" y="0"/>
              <a:ext cx="719025" cy="640000"/>
            </a:xfrm>
            <a:prstGeom prst="rect">
              <a:avLst/>
            </a:prstGeom>
          </xdr:spPr>
        </xdr:pic>
      </xdr:grpSp>
      <xdr:pic>
        <xdr:nvPicPr>
          <xdr:cNvPr id="17" name="Рисунок 16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3353" y="0"/>
            <a:ext cx="1447240" cy="682032"/>
          </a:xfrm>
          <a:prstGeom prst="rect">
            <a:avLst/>
          </a:prstGeom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0</xdr:row>
      <xdr:rowOff>0</xdr:rowOff>
    </xdr:from>
    <xdr:to>
      <xdr:col>6</xdr:col>
      <xdr:colOff>184620</xdr:colOff>
      <xdr:row>4</xdr:row>
      <xdr:rowOff>129450</xdr:rowOff>
    </xdr:to>
    <xdr:grpSp>
      <xdr:nvGrpSpPr>
        <xdr:cNvPr id="16" name="Группа 15"/>
        <xdr:cNvGrpSpPr>
          <a:grpSpLocks noChangeAspect="1"/>
        </xdr:cNvGrpSpPr>
      </xdr:nvGrpSpPr>
      <xdr:grpSpPr>
        <a:xfrm>
          <a:off x="844550" y="0"/>
          <a:ext cx="5480520" cy="764450"/>
          <a:chOff x="10575" y="-45949"/>
          <a:chExt cx="4373334" cy="624830"/>
        </a:xfrm>
      </xdr:grpSpPr>
      <xdr:grpSp>
        <xdr:nvGrpSpPr>
          <xdr:cNvPr id="17" name="Группа 16"/>
          <xdr:cNvGrpSpPr/>
        </xdr:nvGrpSpPr>
        <xdr:grpSpPr>
          <a:xfrm>
            <a:off x="10575" y="-45949"/>
            <a:ext cx="4373334" cy="624830"/>
            <a:chOff x="10576" y="-45949"/>
            <a:chExt cx="4367410" cy="624830"/>
          </a:xfrm>
        </xdr:grpSpPr>
        <xdr:grpSp>
          <xdr:nvGrpSpPr>
            <xdr:cNvPr id="19" name="Группа 18"/>
            <xdr:cNvGrpSpPr/>
          </xdr:nvGrpSpPr>
          <xdr:grpSpPr>
            <a:xfrm>
              <a:off x="10576" y="0"/>
              <a:ext cx="1640632" cy="578881"/>
              <a:chOff x="10576" y="0"/>
              <a:chExt cx="1640632" cy="578881"/>
            </a:xfrm>
          </xdr:grpSpPr>
          <xdr:pic>
            <xdr:nvPicPr>
              <xdr:cNvPr id="21" name="Рисунок 2" descr="ÐÐ°ÑÑÐ¸Ð½ÐºÐ¸ Ð¿Ð¾ Ð·Ð°Ð¿ÑÐ¾ÑÑ Ð»Ð¾Ð³Ð¾ Ð¼Ð¸Ð½ÑÐ¿Ð¾ÑÑ ÑÐ¾ÑÑÐ¸Ð¸">
                <a:extLst>
                  <a:ext uri="{FF2B5EF4-FFF2-40B4-BE49-F238E27FC236}">
                    <a16:creationId xmlns="" xmlns:a16="http://schemas.microsoft.com/office/drawing/2014/main" id="{00000000-0008-0000-0100-00000C000000}"/>
                  </a:ext>
                </a:extLst>
              </xdr:cNvPr>
              <xdr:cNvPicPr>
                <a:picLocks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76" y="0"/>
                <a:ext cx="646535" cy="5788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22" name="Рисунок 21"/>
              <xdr:cNvPicPr>
                <a:picLocks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089681" y="0"/>
                <a:ext cx="561527" cy="578881"/>
              </a:xfrm>
              <a:prstGeom prst="rect">
                <a:avLst/>
              </a:prstGeom>
            </xdr:spPr>
          </xdr:pic>
        </xdr:grpSp>
        <xdr:pic>
          <xdr:nvPicPr>
            <xdr:cNvPr id="20" name="Рисунок 19"/>
            <xdr:cNvPicPr preferRelativeResize="0"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79101" y="-45949"/>
              <a:ext cx="598885" cy="578881"/>
            </a:xfrm>
            <a:prstGeom prst="rect">
              <a:avLst/>
            </a:prstGeom>
          </xdr:spPr>
        </xdr:pic>
      </xdr:grpSp>
      <xdr:pic>
        <xdr:nvPicPr>
          <xdr:cNvPr id="18" name="Рисунок 17"/>
          <xdr:cNvPicPr preferRelativeResize="0"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39704" y="0"/>
            <a:ext cx="1228359" cy="578881"/>
          </a:xfrm>
          <a:prstGeom prst="rect">
            <a:avLst/>
          </a:prstGeom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854011</xdr:colOff>
      <xdr:row>0</xdr:row>
      <xdr:rowOff>1</xdr:rowOff>
    </xdr:from>
    <xdr:to>
      <xdr:col>37</xdr:col>
      <xdr:colOff>2381</xdr:colOff>
      <xdr:row>5</xdr:row>
      <xdr:rowOff>66675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1311211" y="1"/>
          <a:ext cx="11302270" cy="876299"/>
          <a:chOff x="862732" y="17157"/>
          <a:chExt cx="11249513" cy="814891"/>
        </a:xfrm>
      </xdr:grpSpPr>
      <xdr:grpSp>
        <xdr:nvGrpSpPr>
          <xdr:cNvPr id="3" name="Группа 2">
            <a:extLst>
              <a:ext uri="{FF2B5EF4-FFF2-40B4-BE49-F238E27FC236}">
                <a16:creationId xmlns="" xmlns:a16="http://schemas.microsoft.com/office/drawing/2014/main" id="{00000000-0008-0000-1D00-000003000000}"/>
              </a:ext>
            </a:extLst>
          </xdr:cNvPr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5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="" xmlns:a16="http://schemas.microsoft.com/office/drawing/2014/main" id="{00000000-0008-0000-1D00-00000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Рисунок 5" descr="http://www.vfgs.ru/imgs/GIRLOGO.jpg">
              <a:extLst>
                <a:ext uri="{FF2B5EF4-FFF2-40B4-BE49-F238E27FC236}">
                  <a16:creationId xmlns="" xmlns:a16="http://schemas.microsoft.com/office/drawing/2014/main" id="{00000000-0008-0000-1D00-00000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Рисунок 3">
            <a:extLst>
              <a:ext uri="{FF2B5EF4-FFF2-40B4-BE49-F238E27FC236}">
                <a16:creationId xmlns="" xmlns:a16="http://schemas.microsoft.com/office/drawing/2014/main" id="{00000000-0008-0000-1D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369092</xdr:colOff>
      <xdr:row>5</xdr:row>
      <xdr:rowOff>70458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826292" cy="88008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829734</xdr:colOff>
      <xdr:row>5</xdr:row>
      <xdr:rowOff>1201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0" y="0"/>
          <a:ext cx="9370484" cy="763201"/>
          <a:chOff x="-322501" y="62879"/>
          <a:chExt cx="9895124" cy="769169"/>
        </a:xfrm>
      </xdr:grpSpPr>
      <xdr:grpSp>
        <xdr:nvGrpSpPr>
          <xdr:cNvPr id="3" name="Группа 2">
            <a:extLst>
              <a:ext uri="{FF2B5EF4-FFF2-40B4-BE49-F238E27FC236}">
                <a16:creationId xmlns="" xmlns:a16="http://schemas.microsoft.com/office/drawing/2014/main" id="{00000000-0008-0000-1E00-000003000000}"/>
              </a:ext>
            </a:extLst>
          </xdr:cNvPr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="" xmlns:a16="http://schemas.microsoft.com/office/drawing/2014/main" id="{00000000-0008-0000-1E00-00000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>
              <a:extLst>
                <a:ext uri="{FF2B5EF4-FFF2-40B4-BE49-F238E27FC236}">
                  <a16:creationId xmlns="" xmlns:a16="http://schemas.microsoft.com/office/drawing/2014/main" id="{00000000-0008-0000-1E00-00000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Рисунок 3">
            <a:extLst>
              <a:ext uri="{FF2B5EF4-FFF2-40B4-BE49-F238E27FC236}">
                <a16:creationId xmlns="" xmlns:a16="http://schemas.microsoft.com/office/drawing/2014/main" id="{00000000-0008-0000-1E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  <xdr:pic>
        <xdr:nvPicPr>
          <xdr:cNvPr id="5" name="Рисунок 4">
            <a:extLst>
              <a:ext uri="{FF2B5EF4-FFF2-40B4-BE49-F238E27FC236}">
                <a16:creationId xmlns="" xmlns:a16="http://schemas.microsoft.com/office/drawing/2014/main" id="{00000000-0008-0000-1E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-322501" y="99085"/>
            <a:ext cx="672077" cy="70200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"/>
  <sheetViews>
    <sheetView topLeftCell="A5" zoomScale="70" zoomScaleNormal="70" workbookViewId="0">
      <selection activeCell="A10" sqref="A10:K10"/>
    </sheetView>
  </sheetViews>
  <sheetFormatPr defaultColWidth="9.1796875" defaultRowHeight="12.5" x14ac:dyDescent="0.25"/>
  <cols>
    <col min="1" max="1" width="9.26953125" style="605" customWidth="1"/>
    <col min="2" max="2" width="11.1796875" style="605" customWidth="1"/>
    <col min="3" max="3" width="10.7265625" style="605" customWidth="1"/>
    <col min="4" max="4" width="8.1796875" style="605" customWidth="1"/>
    <col min="5" max="5" width="8.81640625" style="605" customWidth="1"/>
    <col min="6" max="7" width="9.7265625" style="605" customWidth="1"/>
    <col min="8" max="8" width="27.54296875" style="605" customWidth="1"/>
    <col min="9" max="9" width="11" style="605" customWidth="1"/>
    <col min="10" max="10" width="9.453125" style="605" customWidth="1"/>
    <col min="11" max="11" width="26.26953125" style="605" customWidth="1"/>
    <col min="12" max="1024" width="9.1796875" style="605"/>
  </cols>
  <sheetData>
    <row r="1" spans="1:1024" s="609" customFormat="1" ht="20" x14ac:dyDescent="0.25">
      <c r="A1" s="610"/>
      <c r="B1" s="610"/>
      <c r="C1" s="610"/>
      <c r="D1" s="610"/>
      <c r="E1" s="610"/>
      <c r="F1" s="610"/>
      <c r="G1" s="610"/>
      <c r="H1" s="610"/>
      <c r="I1" s="610"/>
      <c r="J1" s="610"/>
      <c r="K1" s="610"/>
    </row>
    <row r="2" spans="1:1024" s="609" customFormat="1" ht="20" x14ac:dyDescent="0.25">
      <c r="A2" s="610"/>
      <c r="B2" s="610"/>
      <c r="C2" s="610"/>
      <c r="D2" s="610"/>
      <c r="E2" s="610"/>
      <c r="F2" s="610"/>
      <c r="G2" s="610"/>
      <c r="H2" s="610"/>
      <c r="I2" s="610"/>
      <c r="J2" s="610"/>
      <c r="K2" s="610"/>
    </row>
    <row r="3" spans="1:1024" s="609" customFormat="1" ht="20" x14ac:dyDescent="0.25">
      <c r="A3" s="610"/>
      <c r="B3" s="610"/>
      <c r="C3" s="610"/>
      <c r="D3" s="610"/>
      <c r="E3" s="610"/>
      <c r="F3" s="610"/>
      <c r="G3" s="610"/>
      <c r="H3" s="610"/>
      <c r="I3" s="610"/>
      <c r="J3" s="610"/>
      <c r="K3" s="610"/>
    </row>
    <row r="4" spans="1:1024" s="609" customFormat="1" ht="20" x14ac:dyDescent="0.25">
      <c r="A4" s="610"/>
      <c r="B4" s="610"/>
      <c r="C4" s="610"/>
      <c r="D4" s="610"/>
      <c r="E4" s="610"/>
      <c r="F4" s="610"/>
      <c r="G4" s="610"/>
      <c r="H4" s="610"/>
      <c r="I4" s="610"/>
      <c r="J4" s="610"/>
      <c r="K4" s="610"/>
    </row>
    <row r="5" spans="1:1024" ht="20" x14ac:dyDescent="0.25">
      <c r="A5" s="683" t="s">
        <v>37</v>
      </c>
      <c r="B5" s="683"/>
      <c r="C5" s="683"/>
      <c r="D5" s="683"/>
      <c r="E5" s="683"/>
      <c r="F5" s="683"/>
      <c r="G5" s="683"/>
      <c r="H5" s="683"/>
      <c r="I5" s="683"/>
      <c r="J5" s="683"/>
      <c r="K5" s="683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0" x14ac:dyDescent="0.25">
      <c r="A6" s="683" t="s">
        <v>257</v>
      </c>
      <c r="B6" s="683"/>
      <c r="C6" s="683"/>
      <c r="D6" s="683"/>
      <c r="E6" s="683"/>
      <c r="F6" s="683"/>
      <c r="G6" s="683"/>
      <c r="H6" s="683"/>
      <c r="I6" s="683"/>
      <c r="J6" s="683"/>
      <c r="K6" s="683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0" x14ac:dyDescent="0.25">
      <c r="A7" s="683" t="s">
        <v>332</v>
      </c>
      <c r="B7" s="683"/>
      <c r="C7" s="683"/>
      <c r="D7" s="683"/>
      <c r="E7" s="683"/>
      <c r="F7" s="683"/>
      <c r="G7" s="683"/>
      <c r="H7" s="683"/>
      <c r="I7" s="683"/>
      <c r="J7" s="683"/>
      <c r="K7" s="683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0" x14ac:dyDescent="0.25">
      <c r="A8" s="683" t="s">
        <v>335</v>
      </c>
      <c r="B8" s="683"/>
      <c r="C8" s="683"/>
      <c r="D8" s="683"/>
      <c r="E8" s="683"/>
      <c r="F8" s="683"/>
      <c r="G8" s="683"/>
      <c r="H8" s="683"/>
      <c r="I8" s="683"/>
      <c r="J8" s="683"/>
      <c r="K8" s="683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9" x14ac:dyDescent="0.25">
      <c r="A9" s="684"/>
      <c r="B9" s="684"/>
      <c r="C9" s="684"/>
      <c r="D9" s="684"/>
      <c r="E9" s="684"/>
      <c r="F9" s="684"/>
      <c r="G9" s="684"/>
      <c r="H9" s="684"/>
      <c r="I9" s="684"/>
      <c r="J9" s="684"/>
      <c r="K9" s="684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20" x14ac:dyDescent="0.4">
      <c r="A10" s="682"/>
      <c r="B10" s="682"/>
      <c r="C10" s="682"/>
      <c r="D10" s="682"/>
      <c r="E10" s="682"/>
      <c r="F10" s="682"/>
      <c r="G10" s="682"/>
      <c r="H10" s="682"/>
      <c r="I10" s="682"/>
      <c r="J10" s="682"/>
      <c r="K10" s="682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0" x14ac:dyDescent="0.25">
      <c r="A11" s="608"/>
      <c r="B11" s="608"/>
      <c r="C11" s="608"/>
      <c r="D11" s="608"/>
      <c r="E11" s="608"/>
      <c r="F11" s="608"/>
      <c r="G11" s="608"/>
      <c r="H11" s="608"/>
      <c r="I11" s="608"/>
      <c r="J11" s="608"/>
      <c r="K11" s="608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45.5" x14ac:dyDescent="0.25">
      <c r="A12" s="680" t="s">
        <v>338</v>
      </c>
      <c r="B12" s="680"/>
      <c r="C12" s="680"/>
      <c r="D12" s="680"/>
      <c r="E12" s="680"/>
      <c r="F12" s="680"/>
      <c r="G12" s="680"/>
      <c r="H12" s="680"/>
      <c r="I12" s="680"/>
      <c r="J12" s="680"/>
      <c r="K12" s="680"/>
      <c r="L12" s="606"/>
      <c r="M12" s="606"/>
      <c r="N12" s="606"/>
      <c r="O12" s="606"/>
      <c r="P12" s="606"/>
      <c r="Q12" s="606"/>
      <c r="R12" s="606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45.5" x14ac:dyDescent="0.25">
      <c r="A13" s="680" t="s">
        <v>339</v>
      </c>
      <c r="B13" s="680"/>
      <c r="C13" s="680"/>
      <c r="D13" s="680"/>
      <c r="E13" s="680"/>
      <c r="F13" s="680"/>
      <c r="G13" s="680"/>
      <c r="H13" s="680"/>
      <c r="I13" s="680"/>
      <c r="J13" s="680"/>
      <c r="K13" s="680"/>
      <c r="L13" s="606"/>
      <c r="M13" s="606"/>
      <c r="N13" s="606"/>
      <c r="O13" s="606"/>
      <c r="P13" s="606"/>
      <c r="Q13" s="606"/>
      <c r="R13" s="606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5.5" x14ac:dyDescent="0.25">
      <c r="A14" s="680"/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06"/>
      <c r="M14" s="606"/>
      <c r="N14" s="606"/>
      <c r="O14" s="606"/>
      <c r="P14" s="606"/>
      <c r="Q14" s="606"/>
      <c r="R14" s="606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45.5" x14ac:dyDescent="0.25">
      <c r="A15" s="680" t="s">
        <v>337</v>
      </c>
      <c r="B15" s="680"/>
      <c r="C15" s="680"/>
      <c r="D15" s="680"/>
      <c r="E15" s="680"/>
      <c r="F15" s="680"/>
      <c r="G15" s="680"/>
      <c r="H15" s="680"/>
      <c r="I15" s="680"/>
      <c r="J15" s="680"/>
      <c r="K15" s="680"/>
      <c r="L15" s="606"/>
      <c r="M15" s="606"/>
      <c r="N15" s="606"/>
      <c r="O15" s="606"/>
      <c r="P15" s="606"/>
      <c r="Q15" s="606"/>
      <c r="R15" s="606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6.5" customHeight="1" x14ac:dyDescent="0.25">
      <c r="A16" s="607"/>
      <c r="B16" s="607"/>
      <c r="C16" s="607"/>
      <c r="D16" s="607"/>
      <c r="E16" s="607"/>
      <c r="F16" s="607"/>
      <c r="G16" s="607"/>
      <c r="H16" s="607"/>
      <c r="I16" s="607"/>
      <c r="J16" s="607"/>
      <c r="K16" s="607"/>
      <c r="L16" s="606"/>
      <c r="M16" s="606"/>
      <c r="N16" s="606"/>
      <c r="O16" s="606"/>
      <c r="P16" s="606"/>
      <c r="Q16" s="606"/>
      <c r="R16" s="60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2.5" x14ac:dyDescent="0.25">
      <c r="A17" s="681" t="s">
        <v>341</v>
      </c>
      <c r="B17" s="681"/>
      <c r="C17" s="681"/>
      <c r="D17" s="681"/>
      <c r="E17" s="681"/>
      <c r="F17" s="681"/>
      <c r="G17" s="681"/>
      <c r="H17" s="681"/>
      <c r="I17" s="681"/>
      <c r="J17" s="681"/>
      <c r="K17" s="681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21" spans="1:1024" ht="13.5" x14ac:dyDescent="0.25">
      <c r="A21" s="679"/>
      <c r="B21" s="679"/>
      <c r="C21" s="679"/>
      <c r="D21" s="679"/>
      <c r="E21" s="679"/>
      <c r="F21" s="679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7.5" x14ac:dyDescent="0.25">
      <c r="A22" s="678" t="s">
        <v>342</v>
      </c>
      <c r="B22" s="678"/>
      <c r="C22" s="678"/>
      <c r="D22" s="678"/>
      <c r="E22" s="678"/>
      <c r="F22" s="678"/>
      <c r="G22" s="678"/>
      <c r="H22" s="678"/>
      <c r="I22" s="678"/>
      <c r="J22" s="678"/>
      <c r="K22" s="678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3.5" x14ac:dyDescent="0.25">
      <c r="A23" s="679"/>
      <c r="B23" s="679"/>
      <c r="C23" s="679"/>
      <c r="D23" s="679"/>
      <c r="E23" s="679"/>
      <c r="F23" s="679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</sheetData>
  <mergeCells count="14">
    <mergeCell ref="A10:K10"/>
    <mergeCell ref="A5:K5"/>
    <mergeCell ref="A6:K6"/>
    <mergeCell ref="A7:K7"/>
    <mergeCell ref="A8:K8"/>
    <mergeCell ref="A9:K9"/>
    <mergeCell ref="A22:K22"/>
    <mergeCell ref="A23:F23"/>
    <mergeCell ref="A12:K12"/>
    <mergeCell ref="A13:K13"/>
    <mergeCell ref="A14:K14"/>
    <mergeCell ref="A15:K15"/>
    <mergeCell ref="A17:K17"/>
    <mergeCell ref="A21:F21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7"/>
  <sheetViews>
    <sheetView topLeftCell="A5" zoomScale="110" zoomScaleNormal="110" zoomScaleSheetLayoutView="100" workbookViewId="0">
      <selection activeCell="G18" sqref="G18"/>
    </sheetView>
  </sheetViews>
  <sheetFormatPr defaultColWidth="9.1796875" defaultRowHeight="12.5" x14ac:dyDescent="0.25"/>
  <cols>
    <col min="1" max="1" width="6.54296875" style="21" customWidth="1"/>
    <col min="2" max="2" width="9.1796875" style="21"/>
    <col min="3" max="3" width="11.7265625" style="21" customWidth="1"/>
    <col min="4" max="4" width="9.453125" style="21" customWidth="1"/>
    <col min="5" max="5" width="7.453125" style="21" customWidth="1"/>
    <col min="6" max="6" width="23.7265625" style="21" customWidth="1"/>
    <col min="7" max="7" width="29.7265625" style="21" customWidth="1"/>
    <col min="8" max="8" width="10.1796875" style="21" customWidth="1"/>
    <col min="9" max="9" width="8" style="21" customWidth="1"/>
    <col min="10" max="10" width="3.81640625" style="21" hidden="1" customWidth="1"/>
    <col min="11" max="11" width="4.81640625" style="21" hidden="1" customWidth="1"/>
    <col min="12" max="12" width="15" style="21" hidden="1" customWidth="1"/>
    <col min="13" max="13" width="7" style="21" customWidth="1"/>
    <col min="14" max="14" width="11.26953125" style="21" customWidth="1"/>
    <col min="15" max="15" width="14.7265625" style="21" customWidth="1"/>
    <col min="16" max="16" width="13.26953125" style="21" customWidth="1"/>
    <col min="17" max="16384" width="9.1796875" style="21"/>
  </cols>
  <sheetData>
    <row r="1" spans="1:16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</row>
    <row r="2" spans="1:16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</row>
    <row r="3" spans="1:16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</row>
    <row r="4" spans="1:16" s="102" customFormat="1" x14ac:dyDescent="0.25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</row>
    <row r="5" spans="1:16" s="102" customFormat="1" ht="9" customHeight="1" x14ac:dyDescent="0.25"/>
    <row r="6" spans="1:16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6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6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6" s="102" customFormat="1" ht="15.5" x14ac:dyDescent="0.35">
      <c r="A9" s="691">
        <v>74</v>
      </c>
      <c r="B9" s="691"/>
      <c r="C9" s="691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6" s="102" customFormat="1" ht="15.5" x14ac:dyDescent="0.35">
      <c r="A10" s="691"/>
      <c r="B10" s="691"/>
      <c r="C10" s="691"/>
      <c r="D10" s="685" t="s">
        <v>80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40">
        <v>59</v>
      </c>
      <c r="O10" s="206">
        <v>44</v>
      </c>
      <c r="P10" s="204">
        <v>35</v>
      </c>
    </row>
    <row r="11" spans="1:16" s="9" customFormat="1" x14ac:dyDescent="0.25">
      <c r="A11" s="54"/>
      <c r="B11" s="54"/>
      <c r="C11" s="54"/>
      <c r="N11" s="54"/>
      <c r="O11" s="54"/>
      <c r="P11" s="54"/>
    </row>
    <row r="12" spans="1:16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6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6" s="102" customFormat="1" x14ac:dyDescent="0.25"/>
    <row r="15" spans="1:16" ht="11.25" customHeight="1" x14ac:dyDescent="0.25">
      <c r="A15" s="686" t="s">
        <v>6</v>
      </c>
      <c r="B15" s="686" t="s">
        <v>77</v>
      </c>
      <c r="C15" s="686"/>
      <c r="D15" s="687" t="s">
        <v>263</v>
      </c>
      <c r="E15" s="687" t="s">
        <v>8</v>
      </c>
      <c r="F15" s="687" t="s">
        <v>9</v>
      </c>
      <c r="G15" s="687" t="s">
        <v>10</v>
      </c>
      <c r="H15" s="687" t="s">
        <v>11</v>
      </c>
      <c r="I15" s="687" t="s">
        <v>12</v>
      </c>
      <c r="J15" s="688" t="s">
        <v>19</v>
      </c>
      <c r="K15" s="688"/>
      <c r="L15" s="687" t="s">
        <v>22</v>
      </c>
      <c r="M15" s="687" t="s">
        <v>13</v>
      </c>
      <c r="N15" s="687" t="s">
        <v>14</v>
      </c>
      <c r="O15" s="687" t="s">
        <v>15</v>
      </c>
      <c r="P15" s="687"/>
    </row>
    <row r="16" spans="1:16" x14ac:dyDescent="0.25">
      <c r="A16" s="686"/>
      <c r="B16" s="686"/>
      <c r="C16" s="686"/>
      <c r="D16" s="687"/>
      <c r="E16" s="687"/>
      <c r="F16" s="687"/>
      <c r="G16" s="687"/>
      <c r="H16" s="687"/>
      <c r="I16" s="687"/>
      <c r="J16" s="477" t="s">
        <v>21</v>
      </c>
      <c r="K16" s="477" t="s">
        <v>23</v>
      </c>
      <c r="L16" s="687"/>
      <c r="M16" s="687"/>
      <c r="N16" s="687"/>
      <c r="O16" s="687"/>
      <c r="P16" s="687"/>
    </row>
    <row r="17" spans="1:16" s="102" customFormat="1" x14ac:dyDescent="0.25">
      <c r="A17" s="478">
        <f>_xlfn.RANK.EQ(I17,I$17:I$29)</f>
        <v>1</v>
      </c>
      <c r="B17" s="479" t="s">
        <v>346</v>
      </c>
      <c r="C17" s="479"/>
      <c r="D17" s="480">
        <v>2003</v>
      </c>
      <c r="E17" s="481" t="s">
        <v>5</v>
      </c>
      <c r="F17" s="481" t="s">
        <v>218</v>
      </c>
      <c r="G17" s="481" t="s">
        <v>345</v>
      </c>
      <c r="H17" s="491">
        <v>63</v>
      </c>
      <c r="I17" s="484">
        <v>56</v>
      </c>
      <c r="J17" s="485"/>
      <c r="K17" s="477"/>
      <c r="L17" s="482"/>
      <c r="M17" s="483">
        <f>IF(A17=1,20,IF(A17=2,18,IF(A17=3,16,IF(A17&gt;19,0,19-A17))))</f>
        <v>20</v>
      </c>
      <c r="N17" s="484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486" t="s">
        <v>221</v>
      </c>
      <c r="P17" s="487"/>
    </row>
    <row r="18" spans="1:16" s="22" customFormat="1" x14ac:dyDescent="0.25">
      <c r="A18" s="478">
        <f>_xlfn.RANK.EQ(I18,I$17:I$29)</f>
        <v>2</v>
      </c>
      <c r="B18" s="479" t="s">
        <v>265</v>
      </c>
      <c r="C18" s="479"/>
      <c r="D18" s="480">
        <v>1994</v>
      </c>
      <c r="E18" s="480" t="s">
        <v>4</v>
      </c>
      <c r="F18" s="481" t="s">
        <v>218</v>
      </c>
      <c r="G18" s="481"/>
      <c r="H18" s="491">
        <v>62.6</v>
      </c>
      <c r="I18" s="484">
        <v>51</v>
      </c>
      <c r="J18" s="477"/>
      <c r="K18" s="477"/>
      <c r="L18" s="482"/>
      <c r="M18" s="483">
        <f>IF(A18=1,20,IF(A18=2,18,IF(A18=3,16,IF(A18&gt;19,0,19-A18))))</f>
        <v>18</v>
      </c>
      <c r="N18" s="484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486" t="s">
        <v>220</v>
      </c>
      <c r="P18" s="487"/>
    </row>
    <row r="19" spans="1:16" s="22" customFormat="1" x14ac:dyDescent="0.25">
      <c r="A19" s="478">
        <f>_xlfn.RANK.EQ(I19,I$17:I$29)</f>
        <v>3</v>
      </c>
      <c r="B19" s="479" t="s">
        <v>264</v>
      </c>
      <c r="C19" s="479"/>
      <c r="D19" s="480">
        <v>1986</v>
      </c>
      <c r="E19" s="480" t="s">
        <v>4</v>
      </c>
      <c r="F19" s="481" t="s">
        <v>218</v>
      </c>
      <c r="G19" s="481" t="s">
        <v>345</v>
      </c>
      <c r="H19" s="491">
        <v>62.9</v>
      </c>
      <c r="I19" s="484">
        <v>35</v>
      </c>
      <c r="J19" s="612"/>
      <c r="K19" s="477"/>
      <c r="L19" s="482"/>
      <c r="M19" s="483">
        <f>IF(A19=1,20,IF(A19=2,18,IF(A19=3,16,IF(A19&gt;19,0,19-A19))))</f>
        <v>16</v>
      </c>
      <c r="N19" s="484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486" t="s">
        <v>221</v>
      </c>
      <c r="P19" s="487"/>
    </row>
    <row r="20" spans="1:16" s="22" customFormat="1" hidden="1" x14ac:dyDescent="0.25">
      <c r="A20" s="120" t="e">
        <f t="shared" ref="A20:A21" si="0">_xlfn.RANK.EQ(I20,I$17:I$29)</f>
        <v>#N/A</v>
      </c>
      <c r="B20" s="466"/>
      <c r="C20" s="466"/>
      <c r="D20" s="467"/>
      <c r="E20" s="468"/>
      <c r="F20" s="468"/>
      <c r="G20" s="468"/>
      <c r="H20" s="469"/>
      <c r="I20" s="254"/>
      <c r="J20" s="470"/>
      <c r="K20" s="471"/>
      <c r="L20" s="472"/>
      <c r="M20" s="473" t="e">
        <f t="shared" ref="M20:M29" si="1">IF(A20=1,20,IF(A20=2,18,IF(A20=3,16,IF(A20&gt;19,0,19-A20))))</f>
        <v>#N/A</v>
      </c>
      <c r="N20" s="474" t="str">
        <f t="shared" ref="N20:N2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475"/>
      <c r="P20" s="476"/>
    </row>
    <row r="21" spans="1:16" s="22" customFormat="1" hidden="1" x14ac:dyDescent="0.25">
      <c r="A21" s="120" t="e">
        <f t="shared" si="0"/>
        <v>#N/A</v>
      </c>
      <c r="B21" s="338"/>
      <c r="C21" s="338"/>
      <c r="D21" s="336"/>
      <c r="E21" s="336"/>
      <c r="F21" s="337"/>
      <c r="G21" s="337"/>
      <c r="H21" s="234"/>
      <c r="I21" s="83"/>
      <c r="J21" s="27"/>
      <c r="K21" s="25"/>
      <c r="L21" s="109"/>
      <c r="M21" s="113" t="e">
        <f t="shared" si="1"/>
        <v>#N/A</v>
      </c>
      <c r="N21" s="127" t="str">
        <f t="shared" si="2"/>
        <v>-</v>
      </c>
      <c r="O21" s="372"/>
      <c r="P21" s="37"/>
    </row>
    <row r="22" spans="1:16" s="22" customFormat="1" hidden="1" x14ac:dyDescent="0.25">
      <c r="A22" s="120" t="e">
        <f t="shared" ref="A22:A29" si="3">_xlfn.RANK.EQ(I22,I$17:I$29)</f>
        <v>#N/A</v>
      </c>
      <c r="B22" s="338"/>
      <c r="C22" s="338"/>
      <c r="D22" s="336"/>
      <c r="E22" s="337"/>
      <c r="F22" s="337"/>
      <c r="G22" s="337"/>
      <c r="H22" s="235"/>
      <c r="I22" s="36"/>
      <c r="J22" s="369"/>
      <c r="K22" s="25"/>
      <c r="L22" s="109"/>
      <c r="M22" s="113" t="e">
        <f t="shared" si="1"/>
        <v>#N/A</v>
      </c>
      <c r="N22" s="127" t="str">
        <f t="shared" si="2"/>
        <v>-</v>
      </c>
      <c r="O22" s="370"/>
      <c r="P22" s="65"/>
    </row>
    <row r="23" spans="1:16" s="22" customFormat="1" hidden="1" x14ac:dyDescent="0.25">
      <c r="A23" s="120" t="e">
        <f t="shared" si="3"/>
        <v>#N/A</v>
      </c>
      <c r="B23" s="338"/>
      <c r="C23" s="338"/>
      <c r="D23" s="336"/>
      <c r="E23" s="337"/>
      <c r="F23" s="337"/>
      <c r="G23" s="337"/>
      <c r="H23" s="234"/>
      <c r="I23" s="83"/>
      <c r="J23" s="27"/>
      <c r="K23" s="25"/>
      <c r="L23" s="109"/>
      <c r="M23" s="113" t="e">
        <f t="shared" si="1"/>
        <v>#N/A</v>
      </c>
      <c r="N23" s="127" t="str">
        <f t="shared" si="2"/>
        <v>-</v>
      </c>
      <c r="O23" s="372"/>
      <c r="P23" s="37"/>
    </row>
    <row r="24" spans="1:16" s="22" customFormat="1" hidden="1" x14ac:dyDescent="0.25">
      <c r="A24" s="120" t="e">
        <f t="shared" si="3"/>
        <v>#N/A</v>
      </c>
      <c r="B24" s="338"/>
      <c r="C24" s="338"/>
      <c r="D24" s="336"/>
      <c r="E24" s="337"/>
      <c r="F24" s="337"/>
      <c r="G24" s="337"/>
      <c r="H24" s="234"/>
      <c r="I24" s="83"/>
      <c r="J24" s="27"/>
      <c r="K24" s="25"/>
      <c r="L24" s="109"/>
      <c r="M24" s="113" t="e">
        <f t="shared" si="1"/>
        <v>#N/A</v>
      </c>
      <c r="N24" s="127" t="str">
        <f t="shared" si="2"/>
        <v>-</v>
      </c>
      <c r="O24" s="372"/>
      <c r="P24" s="37"/>
    </row>
    <row r="25" spans="1:16" s="22" customFormat="1" hidden="1" x14ac:dyDescent="0.25">
      <c r="A25" s="120" t="e">
        <f t="shared" si="3"/>
        <v>#N/A</v>
      </c>
      <c r="B25" s="338"/>
      <c r="C25" s="338"/>
      <c r="D25" s="336"/>
      <c r="E25" s="337"/>
      <c r="F25" s="337"/>
      <c r="G25" s="337"/>
      <c r="H25" s="234"/>
      <c r="I25" s="83"/>
      <c r="J25" s="27"/>
      <c r="K25" s="25"/>
      <c r="L25" s="109"/>
      <c r="M25" s="113" t="e">
        <f t="shared" si="1"/>
        <v>#N/A</v>
      </c>
      <c r="N25" s="127" t="str">
        <f t="shared" si="2"/>
        <v>-</v>
      </c>
      <c r="O25" s="91"/>
      <c r="P25" s="37"/>
    </row>
    <row r="26" spans="1:16" s="22" customFormat="1" hidden="1" x14ac:dyDescent="0.25">
      <c r="A26" s="120" t="e">
        <f t="shared" si="3"/>
        <v>#N/A</v>
      </c>
      <c r="B26" s="338"/>
      <c r="C26" s="338"/>
      <c r="D26" s="336"/>
      <c r="E26" s="337"/>
      <c r="F26" s="337"/>
      <c r="G26" s="337"/>
      <c r="H26" s="234"/>
      <c r="I26" s="83"/>
      <c r="J26" s="27"/>
      <c r="K26" s="25"/>
      <c r="L26" s="109"/>
      <c r="M26" s="113" t="e">
        <f t="shared" si="1"/>
        <v>#N/A</v>
      </c>
      <c r="N26" s="127" t="str">
        <f t="shared" si="2"/>
        <v>-</v>
      </c>
      <c r="O26" s="64"/>
      <c r="P26" s="37"/>
    </row>
    <row r="27" spans="1:16" s="22" customFormat="1" hidden="1" x14ac:dyDescent="0.25">
      <c r="A27" s="120" t="e">
        <f t="shared" si="3"/>
        <v>#N/A</v>
      </c>
      <c r="B27" s="338"/>
      <c r="C27" s="338"/>
      <c r="D27" s="336"/>
      <c r="E27" s="336"/>
      <c r="F27" s="339"/>
      <c r="G27" s="337"/>
      <c r="H27" s="234"/>
      <c r="I27" s="83"/>
      <c r="J27" s="27"/>
      <c r="K27" s="25"/>
      <c r="L27" s="109"/>
      <c r="M27" s="113" t="e">
        <f t="shared" si="1"/>
        <v>#N/A</v>
      </c>
      <c r="N27" s="127" t="str">
        <f t="shared" si="2"/>
        <v>-</v>
      </c>
      <c r="O27" s="64"/>
      <c r="P27" s="37"/>
    </row>
    <row r="28" spans="1:16" hidden="1" x14ac:dyDescent="0.25">
      <c r="A28" s="120" t="e">
        <f t="shared" si="3"/>
        <v>#N/A</v>
      </c>
      <c r="B28" s="338"/>
      <c r="C28" s="338"/>
      <c r="D28" s="336"/>
      <c r="E28" s="337"/>
      <c r="F28" s="337"/>
      <c r="G28" s="337"/>
      <c r="H28" s="234"/>
      <c r="I28" s="14"/>
      <c r="J28" s="25"/>
      <c r="K28" s="25"/>
      <c r="L28" s="109"/>
      <c r="M28" s="113" t="e">
        <f t="shared" si="1"/>
        <v>#N/A</v>
      </c>
      <c r="N28" s="127" t="str">
        <f t="shared" si="2"/>
        <v>-</v>
      </c>
      <c r="O28" s="371"/>
      <c r="P28" s="37"/>
    </row>
    <row r="29" spans="1:16" hidden="1" x14ac:dyDescent="0.25">
      <c r="A29" s="120" t="e">
        <f t="shared" si="3"/>
        <v>#N/A</v>
      </c>
      <c r="B29" s="338"/>
      <c r="C29" s="338"/>
      <c r="D29" s="336"/>
      <c r="E29" s="337"/>
      <c r="F29" s="337"/>
      <c r="G29" s="337"/>
      <c r="H29" s="233"/>
      <c r="I29" s="25"/>
      <c r="J29" s="25"/>
      <c r="K29" s="25"/>
      <c r="L29" s="109"/>
      <c r="M29" s="113" t="e">
        <f t="shared" si="1"/>
        <v>#N/A</v>
      </c>
      <c r="N29" s="127" t="str">
        <f t="shared" si="2"/>
        <v>-</v>
      </c>
      <c r="O29" s="64"/>
      <c r="P29" s="38"/>
    </row>
    <row r="30" spans="1:16" s="102" customFormat="1" x14ac:dyDescent="0.25"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16" s="102" customFormat="1" ht="13" x14ac:dyDescent="0.3">
      <c r="A31" s="200" t="s">
        <v>16</v>
      </c>
      <c r="B31" s="103"/>
      <c r="C31" s="103"/>
      <c r="D31" s="257" t="s">
        <v>416</v>
      </c>
      <c r="F31" s="6"/>
      <c r="G31" s="200" t="s">
        <v>112</v>
      </c>
      <c r="I31" s="103"/>
      <c r="J31" s="103"/>
      <c r="K31" s="103"/>
      <c r="M31" s="257" t="s">
        <v>417</v>
      </c>
    </row>
    <row r="32" spans="1:16" s="102" customFormat="1" ht="13" x14ac:dyDescent="0.3">
      <c r="A32" s="200"/>
      <c r="B32" s="103"/>
      <c r="C32" s="103"/>
      <c r="D32" s="201"/>
      <c r="F32" s="6"/>
      <c r="G32" s="200"/>
      <c r="I32" s="103"/>
      <c r="J32" s="103"/>
      <c r="K32" s="103"/>
      <c r="M32" s="257"/>
    </row>
    <row r="33" spans="1:16" s="102" customFormat="1" ht="13" x14ac:dyDescent="0.3">
      <c r="A33" s="200" t="s">
        <v>17</v>
      </c>
      <c r="B33" s="103"/>
      <c r="C33" s="103"/>
      <c r="D33" s="5" t="s">
        <v>114</v>
      </c>
      <c r="E33" s="103"/>
      <c r="F33" s="103"/>
      <c r="G33" s="200" t="s">
        <v>115</v>
      </c>
      <c r="I33" s="103"/>
      <c r="J33" s="103"/>
      <c r="K33" s="103"/>
      <c r="M33" s="5" t="s">
        <v>336</v>
      </c>
    </row>
    <row r="34" spans="1:16" x14ac:dyDescent="0.25">
      <c r="A34" s="102"/>
      <c r="B34" s="102"/>
      <c r="C34" s="102"/>
      <c r="D34" s="102"/>
      <c r="E34" s="102"/>
      <c r="F34" s="102"/>
      <c r="G34" s="102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16" x14ac:dyDescent="0.25">
      <c r="A35" s="102"/>
      <c r="B35" s="102"/>
      <c r="C35" s="102"/>
      <c r="D35" s="102"/>
      <c r="E35" s="102"/>
      <c r="F35" s="102"/>
      <c r="G35" s="102"/>
      <c r="H35" s="103"/>
      <c r="I35" s="103"/>
      <c r="J35" s="103"/>
      <c r="K35" s="103"/>
      <c r="L35" s="103"/>
      <c r="M35" s="103"/>
      <c r="N35" s="103"/>
      <c r="O35" s="103"/>
      <c r="P35" s="103"/>
    </row>
    <row r="36" spans="1:16" x14ac:dyDescent="0.25">
      <c r="A36" s="102"/>
      <c r="B36" s="102"/>
      <c r="C36" s="102"/>
      <c r="D36" s="102"/>
      <c r="E36" s="102"/>
      <c r="F36" s="102"/>
      <c r="G36" s="102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16" x14ac:dyDescent="0.25">
      <c r="A37" s="102"/>
      <c r="B37" s="102"/>
      <c r="C37" s="102"/>
      <c r="D37" s="102"/>
      <c r="E37" s="102"/>
      <c r="F37" s="102"/>
      <c r="G37" s="102"/>
      <c r="H37" s="103"/>
      <c r="I37" s="103"/>
      <c r="J37" s="103"/>
      <c r="K37" s="103"/>
      <c r="L37" s="103"/>
      <c r="M37" s="103"/>
      <c r="N37" s="103"/>
      <c r="O37" s="103"/>
      <c r="P37" s="103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19">
      <sortCondition ref="A15:A16"/>
    </sortState>
  </autoFilter>
  <sortState ref="A17:P1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7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37"/>
  <sheetViews>
    <sheetView view="pageBreakPreview" zoomScale="90" zoomScaleNormal="70" zoomScaleSheetLayoutView="90" workbookViewId="0">
      <selection activeCell="G17" sqref="G17"/>
    </sheetView>
  </sheetViews>
  <sheetFormatPr defaultColWidth="9.1796875" defaultRowHeight="12.5" x14ac:dyDescent="0.25"/>
  <cols>
    <col min="1" max="1" width="6.54296875" style="21" customWidth="1"/>
    <col min="2" max="2" width="9.1796875" style="21"/>
    <col min="3" max="3" width="11" style="21" customWidth="1"/>
    <col min="4" max="4" width="9.453125" style="21" customWidth="1"/>
    <col min="5" max="5" width="7.453125" style="21" customWidth="1"/>
    <col min="6" max="6" width="21.1796875" style="21" bestFit="1" customWidth="1"/>
    <col min="7" max="7" width="27.7265625" style="21" customWidth="1"/>
    <col min="8" max="8" width="9.26953125" style="21" customWidth="1"/>
    <col min="9" max="9" width="8.1796875" style="21" customWidth="1"/>
    <col min="10" max="10" width="7.7265625" style="21" hidden="1" customWidth="1"/>
    <col min="11" max="11" width="2.54296875" style="21" hidden="1" customWidth="1"/>
    <col min="12" max="12" width="3" style="21" hidden="1" customWidth="1"/>
    <col min="13" max="13" width="7" style="21" customWidth="1"/>
    <col min="14" max="14" width="13.26953125" style="21" customWidth="1"/>
    <col min="15" max="15" width="11.453125" style="21" customWidth="1"/>
    <col min="16" max="16" width="10.2695312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83</v>
      </c>
      <c r="B9" s="691"/>
      <c r="C9" s="691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81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72</v>
      </c>
      <c r="O10" s="207">
        <v>56</v>
      </c>
      <c r="P10" s="208">
        <v>45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02" t="s">
        <v>6</v>
      </c>
      <c r="B15" s="702" t="s">
        <v>77</v>
      </c>
      <c r="C15" s="702"/>
      <c r="D15" s="687" t="s">
        <v>263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02"/>
      <c r="B16" s="702"/>
      <c r="C16" s="702"/>
      <c r="D16" s="687"/>
      <c r="E16" s="704"/>
      <c r="F16" s="704"/>
      <c r="G16" s="704"/>
      <c r="H16" s="704"/>
      <c r="I16" s="704"/>
      <c r="J16" s="413" t="s">
        <v>21</v>
      </c>
      <c r="K16" s="413" t="s">
        <v>23</v>
      </c>
      <c r="L16" s="704"/>
      <c r="M16" s="704"/>
      <c r="N16" s="704"/>
      <c r="O16" s="704"/>
      <c r="P16" s="706"/>
    </row>
    <row r="17" spans="1:18" x14ac:dyDescent="0.25">
      <c r="A17" s="121">
        <f>_xlfn.RANK.EQ(I17,I$17:I$29)</f>
        <v>1</v>
      </c>
      <c r="B17" s="112" t="s">
        <v>347</v>
      </c>
      <c r="C17" s="112"/>
      <c r="D17" s="85">
        <v>2002</v>
      </c>
      <c r="E17" s="83">
        <v>1</v>
      </c>
      <c r="F17" s="83" t="s">
        <v>218</v>
      </c>
      <c r="G17" s="481" t="s">
        <v>379</v>
      </c>
      <c r="H17" s="236">
        <v>67.8</v>
      </c>
      <c r="I17" s="86">
        <v>13</v>
      </c>
      <c r="J17" s="83"/>
      <c r="K17" s="83"/>
      <c r="L17" s="85"/>
      <c r="M17" s="114">
        <f>IF(A17=1,20,IF(A17=2,18,IF(A17=3,16,IF(A17&gt;19,0,19-A17))))</f>
        <v>20</v>
      </c>
      <c r="N17" s="86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414" t="s">
        <v>221</v>
      </c>
      <c r="P17" s="89"/>
      <c r="R17" s="103"/>
    </row>
    <row r="18" spans="1:18" s="22" customFormat="1" hidden="1" x14ac:dyDescent="0.25">
      <c r="A18" s="209" t="e">
        <f>_xlfn.RANK.EQ(I18,I$17:I$29)</f>
        <v>#N/A</v>
      </c>
      <c r="B18" s="246"/>
      <c r="C18" s="212"/>
      <c r="D18" s="210"/>
      <c r="E18" s="95"/>
      <c r="F18" s="83"/>
      <c r="G18" s="83"/>
      <c r="H18" s="199"/>
      <c r="I18" s="83"/>
      <c r="J18" s="83"/>
      <c r="K18" s="83"/>
      <c r="L18" s="85"/>
      <c r="M18" s="114" t="e">
        <f>IF(A18=1,20,IF(A18=2,18,IF(A18=3,16,IF(A18&gt;19,0,19-A18))))</f>
        <v>#N/A</v>
      </c>
      <c r="N18" s="86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414"/>
      <c r="P18" s="89"/>
      <c r="Q18" s="102"/>
    </row>
    <row r="19" spans="1:18" s="22" customFormat="1" hidden="1" x14ac:dyDescent="0.25">
      <c r="A19" s="209" t="e">
        <f>_xlfn.RANK.EQ(I19,I$17:I$29)</f>
        <v>#N/A</v>
      </c>
      <c r="B19" s="211"/>
      <c r="C19" s="212"/>
      <c r="D19" s="210"/>
      <c r="E19" s="83"/>
      <c r="F19" s="83"/>
      <c r="G19" s="95"/>
      <c r="H19" s="199"/>
      <c r="I19" s="83"/>
      <c r="J19" s="83"/>
      <c r="K19" s="83"/>
      <c r="L19" s="85"/>
      <c r="M19" s="114" t="e">
        <f>IF(A19=1,20,IF(A19=2,18,IF(A19=3,16,IF(A19&gt;19,0,19-A19))))</f>
        <v>#N/A</v>
      </c>
      <c r="N19" s="86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14"/>
      <c r="P19" s="89"/>
      <c r="Q19" s="102"/>
    </row>
    <row r="20" spans="1:18" s="22" customFormat="1" hidden="1" x14ac:dyDescent="0.25">
      <c r="A20" s="209" t="e">
        <f t="shared" ref="A20:A29" si="0">_xlfn.RANK.EQ(I20,I$17:I$29)</f>
        <v>#N/A</v>
      </c>
      <c r="B20" s="211"/>
      <c r="C20" s="212"/>
      <c r="D20" s="210"/>
      <c r="E20" s="83"/>
      <c r="F20" s="83"/>
      <c r="G20" s="95"/>
      <c r="H20" s="199"/>
      <c r="I20" s="83"/>
      <c r="J20" s="83"/>
      <c r="K20" s="83"/>
      <c r="L20" s="85"/>
      <c r="M20" s="114" t="e">
        <f t="shared" ref="M20:M24" si="1">IF(A20=1,20,IF(A20=2,18,IF(A20=3,16,IF(A20&gt;19,0,19-A20))))</f>
        <v>#N/A</v>
      </c>
      <c r="N20" s="86" t="str">
        <f t="shared" ref="N20:N24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415"/>
      <c r="P20" s="89"/>
      <c r="Q20" s="102"/>
    </row>
    <row r="21" spans="1:18" s="22" customFormat="1" hidden="1" x14ac:dyDescent="0.25">
      <c r="A21" s="209" t="e">
        <f t="shared" si="0"/>
        <v>#N/A</v>
      </c>
      <c r="B21" s="211"/>
      <c r="C21" s="212"/>
      <c r="D21" s="210"/>
      <c r="E21" s="83"/>
      <c r="F21" s="83"/>
      <c r="G21" s="95"/>
      <c r="H21" s="199"/>
      <c r="I21" s="83"/>
      <c r="J21" s="83"/>
      <c r="K21" s="83"/>
      <c r="L21" s="85"/>
      <c r="M21" s="114" t="e">
        <f t="shared" si="1"/>
        <v>#N/A</v>
      </c>
      <c r="N21" s="86" t="str">
        <f t="shared" si="2"/>
        <v>-</v>
      </c>
      <c r="O21" s="415"/>
      <c r="P21" s="89"/>
      <c r="Q21" s="102"/>
    </row>
    <row r="22" spans="1:18" s="22" customFormat="1" hidden="1" x14ac:dyDescent="0.25">
      <c r="A22" s="209" t="e">
        <f t="shared" si="0"/>
        <v>#N/A</v>
      </c>
      <c r="B22" s="373"/>
      <c r="C22" s="212"/>
      <c r="D22" s="210"/>
      <c r="E22" s="83"/>
      <c r="F22" s="83"/>
      <c r="G22" s="95"/>
      <c r="H22" s="199"/>
      <c r="I22" s="83"/>
      <c r="J22" s="83"/>
      <c r="K22" s="83"/>
      <c r="L22" s="85"/>
      <c r="M22" s="114" t="e">
        <f t="shared" si="1"/>
        <v>#N/A</v>
      </c>
      <c r="N22" s="86" t="str">
        <f t="shared" si="2"/>
        <v>-</v>
      </c>
      <c r="O22" s="415"/>
      <c r="P22" s="89"/>
      <c r="Q22" s="102"/>
    </row>
    <row r="23" spans="1:18" s="22" customFormat="1" hidden="1" x14ac:dyDescent="0.25">
      <c r="A23" s="209" t="e">
        <f t="shared" si="0"/>
        <v>#N/A</v>
      </c>
      <c r="B23" s="211"/>
      <c r="C23" s="212"/>
      <c r="D23" s="210"/>
      <c r="E23" s="83"/>
      <c r="F23" s="83"/>
      <c r="G23" s="95"/>
      <c r="H23" s="199"/>
      <c r="I23" s="83"/>
      <c r="J23" s="83"/>
      <c r="K23" s="83"/>
      <c r="L23" s="85"/>
      <c r="M23" s="114" t="e">
        <f t="shared" si="1"/>
        <v>#N/A</v>
      </c>
      <c r="N23" s="86" t="str">
        <f t="shared" si="2"/>
        <v>-</v>
      </c>
      <c r="O23" s="99"/>
      <c r="P23" s="89"/>
      <c r="Q23" s="102"/>
    </row>
    <row r="24" spans="1:18" s="22" customFormat="1" hidden="1" x14ac:dyDescent="0.25">
      <c r="A24" s="209" t="e">
        <f t="shared" si="0"/>
        <v>#N/A</v>
      </c>
      <c r="B24" s="211"/>
      <c r="C24" s="212"/>
      <c r="D24" s="210"/>
      <c r="E24" s="83"/>
      <c r="F24" s="83"/>
      <c r="G24" s="95"/>
      <c r="H24" s="199"/>
      <c r="I24" s="83"/>
      <c r="J24" s="83"/>
      <c r="K24" s="83"/>
      <c r="L24" s="85"/>
      <c r="M24" s="114" t="e">
        <f t="shared" si="1"/>
        <v>#N/A</v>
      </c>
      <c r="N24" s="86" t="str">
        <f t="shared" si="2"/>
        <v>-</v>
      </c>
      <c r="O24" s="99"/>
      <c r="P24" s="89"/>
      <c r="Q24" s="102"/>
    </row>
    <row r="25" spans="1:18" s="22" customFormat="1" hidden="1" x14ac:dyDescent="0.25">
      <c r="A25" s="209" t="e">
        <f t="shared" si="0"/>
        <v>#N/A</v>
      </c>
      <c r="B25" s="211"/>
      <c r="C25" s="212"/>
      <c r="D25" s="210"/>
      <c r="E25" s="83"/>
      <c r="F25" s="83"/>
      <c r="G25" s="95"/>
      <c r="H25" s="199"/>
      <c r="I25" s="83"/>
      <c r="J25" s="83"/>
      <c r="K25" s="83"/>
      <c r="L25" s="85"/>
      <c r="M25" s="114" t="e">
        <f t="shared" ref="M25:M27" si="3">IF(A25=1,20,IF(A25=2,18,IF(A25=3,16,IF(A25&gt;19,0,19-A25))))</f>
        <v>#N/A</v>
      </c>
      <c r="N25" s="86" t="str">
        <f t="shared" ref="N25:N27" si="4"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9"/>
      <c r="P25" s="89"/>
      <c r="Q25" s="102"/>
    </row>
    <row r="26" spans="1:18" s="22" customFormat="1" hidden="1" x14ac:dyDescent="0.25">
      <c r="A26" s="209" t="e">
        <f t="shared" si="0"/>
        <v>#N/A</v>
      </c>
      <c r="B26" s="211"/>
      <c r="C26" s="212"/>
      <c r="D26" s="210"/>
      <c r="E26" s="83"/>
      <c r="F26" s="83"/>
      <c r="G26" s="95"/>
      <c r="H26" s="199"/>
      <c r="I26" s="83"/>
      <c r="J26" s="83"/>
      <c r="K26" s="83"/>
      <c r="L26" s="85"/>
      <c r="M26" s="114" t="e">
        <f t="shared" si="3"/>
        <v>#N/A</v>
      </c>
      <c r="N26" s="86" t="str">
        <f t="shared" si="4"/>
        <v>-</v>
      </c>
      <c r="O26" s="99"/>
      <c r="P26" s="89"/>
      <c r="Q26" s="102"/>
    </row>
    <row r="27" spans="1:18" s="22" customFormat="1" hidden="1" x14ac:dyDescent="0.25">
      <c r="A27" s="209" t="e">
        <f t="shared" si="0"/>
        <v>#N/A</v>
      </c>
      <c r="B27" s="211"/>
      <c r="C27" s="212"/>
      <c r="D27" s="210"/>
      <c r="E27" s="83"/>
      <c r="F27" s="83"/>
      <c r="G27" s="95"/>
      <c r="H27" s="199"/>
      <c r="I27" s="83"/>
      <c r="J27" s="83"/>
      <c r="K27" s="83"/>
      <c r="L27" s="85"/>
      <c r="M27" s="114" t="e">
        <f t="shared" si="3"/>
        <v>#N/A</v>
      </c>
      <c r="N27" s="86" t="str">
        <f t="shared" si="4"/>
        <v>-</v>
      </c>
      <c r="O27" s="99"/>
      <c r="P27" s="89"/>
      <c r="Q27" s="102"/>
    </row>
    <row r="28" spans="1:18" s="22" customFormat="1" hidden="1" x14ac:dyDescent="0.25">
      <c r="A28" s="209" t="e">
        <f t="shared" si="0"/>
        <v>#N/A</v>
      </c>
      <c r="B28" s="211"/>
      <c r="C28" s="212"/>
      <c r="D28" s="210"/>
      <c r="E28" s="83"/>
      <c r="F28" s="83"/>
      <c r="G28" s="95"/>
      <c r="H28" s="199"/>
      <c r="I28" s="83"/>
      <c r="J28" s="83"/>
      <c r="K28" s="83"/>
      <c r="L28" s="85"/>
      <c r="M28" s="114" t="e">
        <f>IF(A28=1,20,IF(A28=2,18,IF(A28=3,16,IF(A28&gt;19,0,19-A28))))</f>
        <v>#N/A</v>
      </c>
      <c r="N28" s="86" t="str">
        <f>IF(AND(NOT(OR(E28="МСМК",E28="ЗМС")),I28&gt;=$N$10),"+МСМК",IF(AND(OR(E28="МСМК",E28="ЗМС"),I28&gt;=$N$10),"МСМК",IF(AND(NOT(OR(E28="МСМК",E28="МС",E28="ЗМС")),I28&gt;=$O$10),"+МС",IF(AND(OR(E28="МСМК",E28="МС",E28="ЗМС"),I28&gt;=$O$10),"МС",IF(AND(NOT(OR(E28="ЗМС",E28="МСМК",E28="МС",E28="КМС")),I28&gt;=$P$10),"+КМС",IF(AND(OR(E28="ЗМС",E28="МСМК",E28="МС",E28="КМС"),I28&gt;=$P$10),"КМС","-"))))))</f>
        <v>-</v>
      </c>
      <c r="O28" s="99"/>
      <c r="P28" s="89"/>
      <c r="Q28" s="102"/>
    </row>
    <row r="29" spans="1:18" s="79" customFormat="1" hidden="1" x14ac:dyDescent="0.25">
      <c r="A29" s="121" t="e">
        <f t="shared" si="0"/>
        <v>#N/A</v>
      </c>
      <c r="B29" s="213"/>
      <c r="C29" s="214"/>
      <c r="D29" s="86"/>
      <c r="E29" s="86"/>
      <c r="F29" s="83"/>
      <c r="G29" s="83"/>
      <c r="H29" s="236"/>
      <c r="I29" s="83"/>
      <c r="J29" s="36"/>
      <c r="K29" s="83"/>
      <c r="L29" s="85" t="s">
        <v>76</v>
      </c>
      <c r="M29" s="114" t="e">
        <f>IF(A29=1,20,IF(A29=2,18,IF(A29=3,16,IF(A29&gt;19,0,19-A29))))</f>
        <v>#N/A</v>
      </c>
      <c r="N29" s="86" t="str">
        <f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15"/>
      <c r="P29" s="116"/>
      <c r="Q29" s="102"/>
      <c r="R29" s="22"/>
    </row>
    <row r="30" spans="1:18" s="102" customFormat="1" x14ac:dyDescent="0.25"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18" s="102" customFormat="1" ht="13" x14ac:dyDescent="0.3">
      <c r="A31" s="200" t="s">
        <v>16</v>
      </c>
      <c r="B31" s="103"/>
      <c r="C31" s="103"/>
      <c r="D31" s="257" t="s">
        <v>416</v>
      </c>
      <c r="F31" s="6"/>
      <c r="G31" s="200" t="s">
        <v>112</v>
      </c>
      <c r="I31" s="103"/>
      <c r="J31" s="103"/>
      <c r="K31" s="103"/>
      <c r="M31" s="257" t="s">
        <v>417</v>
      </c>
    </row>
    <row r="32" spans="1:18" s="102" customFormat="1" ht="13" x14ac:dyDescent="0.3">
      <c r="A32" s="200"/>
      <c r="B32" s="103"/>
      <c r="C32" s="103"/>
      <c r="D32" s="201"/>
      <c r="F32" s="6"/>
      <c r="G32" s="200"/>
      <c r="I32" s="103"/>
      <c r="J32" s="103"/>
      <c r="K32" s="103"/>
      <c r="M32" s="257"/>
    </row>
    <row r="33" spans="1:16" s="102" customFormat="1" ht="13" x14ac:dyDescent="0.3">
      <c r="A33" s="200" t="s">
        <v>17</v>
      </c>
      <c r="B33" s="103"/>
      <c r="C33" s="103"/>
      <c r="D33" s="5" t="s">
        <v>114</v>
      </c>
      <c r="E33" s="103"/>
      <c r="F33" s="103"/>
      <c r="G33" s="200" t="s">
        <v>115</v>
      </c>
      <c r="I33" s="103"/>
      <c r="J33" s="103"/>
      <c r="K33" s="103"/>
      <c r="M33" s="5" t="s">
        <v>336</v>
      </c>
    </row>
    <row r="34" spans="1:16" x14ac:dyDescent="0.25">
      <c r="A34" s="102"/>
      <c r="B34" s="102"/>
      <c r="C34" s="102"/>
      <c r="D34" s="102"/>
      <c r="E34" s="102"/>
      <c r="F34" s="102"/>
      <c r="G34" s="102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16" x14ac:dyDescent="0.25">
      <c r="A35" s="102"/>
      <c r="B35" s="102"/>
      <c r="C35" s="102"/>
      <c r="D35" s="102"/>
      <c r="E35" s="102"/>
      <c r="F35" s="102"/>
      <c r="G35" s="102"/>
      <c r="H35" s="103"/>
      <c r="I35" s="103"/>
      <c r="J35" s="103"/>
      <c r="K35" s="103"/>
      <c r="L35" s="103"/>
      <c r="M35" s="103"/>
      <c r="N35" s="103"/>
      <c r="O35" s="103"/>
      <c r="P35" s="103"/>
    </row>
    <row r="36" spans="1:16" x14ac:dyDescent="0.25">
      <c r="A36" s="102"/>
      <c r="B36" s="102"/>
      <c r="C36" s="102"/>
      <c r="D36" s="102"/>
      <c r="E36" s="102"/>
      <c r="F36" s="102"/>
      <c r="G36" s="102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1:16" x14ac:dyDescent="0.25">
      <c r="A37" s="102"/>
      <c r="B37" s="102"/>
      <c r="C37" s="102"/>
      <c r="D37" s="102"/>
      <c r="E37" s="102"/>
      <c r="F37" s="102"/>
      <c r="G37" s="102"/>
      <c r="H37" s="103"/>
      <c r="I37" s="103"/>
      <c r="J37" s="103"/>
      <c r="K37" s="103"/>
      <c r="L37" s="103"/>
      <c r="M37" s="103"/>
      <c r="N37" s="103"/>
      <c r="O37" s="103"/>
      <c r="P37" s="103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7:P1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4"/>
  <sheetViews>
    <sheetView view="pageBreakPreview" zoomScale="80" zoomScaleNormal="55" zoomScaleSheetLayoutView="80" workbookViewId="0">
      <selection activeCell="O17" sqref="O17"/>
    </sheetView>
  </sheetViews>
  <sheetFormatPr defaultColWidth="9.1796875" defaultRowHeight="12.5" x14ac:dyDescent="0.25"/>
  <cols>
    <col min="1" max="1" width="6.54296875" style="21" customWidth="1"/>
    <col min="2" max="2" width="9.1796875" style="21"/>
    <col min="3" max="3" width="13.54296875" style="21" customWidth="1"/>
    <col min="4" max="4" width="9.453125" style="21" customWidth="1"/>
    <col min="5" max="5" width="7.453125" style="21" customWidth="1"/>
    <col min="6" max="6" width="21.54296875" style="21" customWidth="1"/>
    <col min="7" max="7" width="29.81640625" style="21" customWidth="1"/>
    <col min="8" max="8" width="9" style="21" customWidth="1"/>
    <col min="9" max="9" width="7.54296875" style="21" customWidth="1"/>
    <col min="10" max="10" width="7.7265625" style="21" hidden="1" customWidth="1"/>
    <col min="11" max="11" width="7.453125" style="21" hidden="1" customWidth="1"/>
    <col min="12" max="12" width="12" style="21" hidden="1" customWidth="1"/>
    <col min="13" max="13" width="7" style="21" customWidth="1"/>
    <col min="14" max="14" width="11.26953125" style="21" customWidth="1"/>
    <col min="15" max="15" width="18.81640625" style="21" customWidth="1"/>
    <col min="16" max="16" width="17.2695312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87</v>
      </c>
      <c r="B9" s="691"/>
      <c r="C9" s="691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82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76</v>
      </c>
      <c r="O10" s="207">
        <v>62</v>
      </c>
      <c r="P10" s="208">
        <v>48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02" t="s">
        <v>6</v>
      </c>
      <c r="B15" s="702" t="s">
        <v>77</v>
      </c>
      <c r="C15" s="702"/>
      <c r="D15" s="687" t="s">
        <v>263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02"/>
      <c r="B16" s="708"/>
      <c r="C16" s="708"/>
      <c r="D16" s="687"/>
      <c r="E16" s="709"/>
      <c r="F16" s="709"/>
      <c r="G16" s="709"/>
      <c r="H16" s="709"/>
      <c r="I16" s="709"/>
      <c r="J16" s="16" t="s">
        <v>21</v>
      </c>
      <c r="K16" s="16" t="s">
        <v>23</v>
      </c>
      <c r="L16" s="709"/>
      <c r="M16" s="709"/>
      <c r="N16" s="709"/>
      <c r="O16" s="709"/>
      <c r="P16" s="710"/>
    </row>
    <row r="17" spans="1:20" s="22" customFormat="1" x14ac:dyDescent="0.25">
      <c r="A17" s="245">
        <f>_xlfn.RANK.EQ(I17,I$17:I$30)</f>
        <v>1</v>
      </c>
      <c r="B17" s="246" t="s">
        <v>266</v>
      </c>
      <c r="C17" s="212"/>
      <c r="D17" s="210">
        <v>2002</v>
      </c>
      <c r="E17" s="83" t="s">
        <v>4</v>
      </c>
      <c r="F17" s="83" t="s">
        <v>218</v>
      </c>
      <c r="G17" s="95" t="s">
        <v>379</v>
      </c>
      <c r="H17" s="236">
        <v>72.400000000000006</v>
      </c>
      <c r="I17" s="86">
        <v>45</v>
      </c>
      <c r="J17" s="83"/>
      <c r="K17" s="83"/>
      <c r="L17" s="85"/>
      <c r="M17" s="83">
        <f>IF(A17=1,20,IF(A17=2,18,IF(A17=3,16,IF(A17&gt;19,0,19-A17))))</f>
        <v>20</v>
      </c>
      <c r="N17" s="86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379" t="s">
        <v>421</v>
      </c>
      <c r="P17" s="488"/>
      <c r="Q17" s="102"/>
      <c r="R17" s="102"/>
    </row>
    <row r="18" spans="1:20" s="22" customFormat="1" x14ac:dyDescent="0.25">
      <c r="A18" s="245">
        <f>_xlfn.RANK.EQ(I18,I$17:I$30)</f>
        <v>2</v>
      </c>
      <c r="B18" s="246" t="s">
        <v>348</v>
      </c>
      <c r="C18" s="212"/>
      <c r="D18" s="85">
        <v>2006</v>
      </c>
      <c r="E18" s="83">
        <v>1</v>
      </c>
      <c r="F18" s="83" t="s">
        <v>272</v>
      </c>
      <c r="G18" s="95" t="s">
        <v>297</v>
      </c>
      <c r="H18" s="236">
        <v>72.599999999999994</v>
      </c>
      <c r="I18" s="83">
        <v>26</v>
      </c>
      <c r="J18" s="83"/>
      <c r="K18" s="83"/>
      <c r="L18" s="85"/>
      <c r="M18" s="83">
        <f>IF(A18=1,20,IF(A18=2,18,IF(A18=3,16,IF(A18&gt;19,0,19-A18))))</f>
        <v>18</v>
      </c>
      <c r="N18" s="86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379" t="s">
        <v>349</v>
      </c>
      <c r="P18" s="488"/>
      <c r="Q18" s="102"/>
      <c r="R18" s="103"/>
      <c r="S18" s="102"/>
      <c r="T18" s="102"/>
    </row>
    <row r="19" spans="1:20" hidden="1" x14ac:dyDescent="0.25">
      <c r="A19" s="245" t="e">
        <f>_xlfn.RANK.EQ(I19,I$17:I$30)</f>
        <v>#N/A</v>
      </c>
      <c r="B19" s="246"/>
      <c r="C19" s="212"/>
      <c r="D19" s="85"/>
      <c r="E19" s="83"/>
      <c r="F19" s="83"/>
      <c r="G19" s="95"/>
      <c r="H19" s="199"/>
      <c r="I19" s="83"/>
      <c r="J19" s="83"/>
      <c r="K19" s="83"/>
      <c r="L19" s="85"/>
      <c r="M19" s="83" t="e">
        <f>IF(A19=1,20,IF(A19=2,18,IF(A19=3,16,IF(A19&gt;19,0,19-A19))))</f>
        <v>#N/A</v>
      </c>
      <c r="N19" s="86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79"/>
      <c r="P19" s="488"/>
      <c r="Q19" s="102"/>
      <c r="R19" s="49"/>
      <c r="S19" s="43"/>
      <c r="T19" s="43"/>
    </row>
    <row r="20" spans="1:20" s="102" customFormat="1" hidden="1" x14ac:dyDescent="0.25">
      <c r="A20" s="245" t="e">
        <f t="shared" ref="A20:A23" si="0">_xlfn.RANK.EQ(I20,I$17:I$30)</f>
        <v>#N/A</v>
      </c>
      <c r="B20" s="246"/>
      <c r="C20" s="212"/>
      <c r="D20" s="85"/>
      <c r="E20" s="83"/>
      <c r="F20" s="83"/>
      <c r="G20" s="95"/>
      <c r="H20" s="199"/>
      <c r="I20" s="83"/>
      <c r="J20" s="83"/>
      <c r="K20" s="83"/>
      <c r="L20" s="85"/>
      <c r="M20" s="83" t="e">
        <f t="shared" ref="M20:M23" si="1">IF(A20=1,20,IF(A20=2,18,IF(A20=3,16,IF(A20&gt;19,0,19-A20))))</f>
        <v>#N/A</v>
      </c>
      <c r="N20" s="86" t="str">
        <f t="shared" ref="N20:N23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17"/>
      <c r="P20" s="37"/>
      <c r="R20" s="49"/>
      <c r="S20" s="43"/>
      <c r="T20" s="43"/>
    </row>
    <row r="21" spans="1:20" s="102" customFormat="1" hidden="1" x14ac:dyDescent="0.25">
      <c r="A21" s="245" t="e">
        <f t="shared" si="0"/>
        <v>#N/A</v>
      </c>
      <c r="B21" s="246"/>
      <c r="C21" s="212"/>
      <c r="D21" s="85"/>
      <c r="E21" s="83"/>
      <c r="F21" s="83"/>
      <c r="G21" s="95"/>
      <c r="H21" s="199"/>
      <c r="I21" s="83"/>
      <c r="J21" s="83"/>
      <c r="K21" s="83"/>
      <c r="L21" s="85"/>
      <c r="M21" s="83" t="e">
        <f t="shared" si="1"/>
        <v>#N/A</v>
      </c>
      <c r="N21" s="86" t="str">
        <f t="shared" si="2"/>
        <v>-</v>
      </c>
      <c r="O21" s="117"/>
      <c r="P21" s="37"/>
      <c r="R21" s="49"/>
      <c r="S21" s="43"/>
      <c r="T21" s="43"/>
    </row>
    <row r="22" spans="1:20" s="102" customFormat="1" hidden="1" x14ac:dyDescent="0.25">
      <c r="A22" s="245" t="e">
        <f t="shared" si="0"/>
        <v>#N/A</v>
      </c>
      <c r="B22" s="246"/>
      <c r="C22" s="212"/>
      <c r="D22" s="85"/>
      <c r="E22" s="83"/>
      <c r="F22" s="83"/>
      <c r="G22" s="95"/>
      <c r="H22" s="199"/>
      <c r="I22" s="83"/>
      <c r="J22" s="83"/>
      <c r="K22" s="83"/>
      <c r="L22" s="85"/>
      <c r="M22" s="83" t="e">
        <f t="shared" si="1"/>
        <v>#N/A</v>
      </c>
      <c r="N22" s="86" t="str">
        <f t="shared" si="2"/>
        <v>-</v>
      </c>
      <c r="O22" s="117"/>
      <c r="P22" s="37"/>
      <c r="R22" s="49"/>
      <c r="S22" s="43"/>
      <c r="T22" s="43"/>
    </row>
    <row r="23" spans="1:20" s="102" customFormat="1" hidden="1" x14ac:dyDescent="0.25">
      <c r="A23" s="245" t="e">
        <f t="shared" si="0"/>
        <v>#N/A</v>
      </c>
      <c r="B23" s="246"/>
      <c r="C23" s="212"/>
      <c r="D23" s="85"/>
      <c r="E23" s="83"/>
      <c r="F23" s="83"/>
      <c r="G23" s="95"/>
      <c r="H23" s="199"/>
      <c r="I23" s="83"/>
      <c r="J23" s="83"/>
      <c r="K23" s="83"/>
      <c r="L23" s="85"/>
      <c r="M23" s="83" t="e">
        <f t="shared" si="1"/>
        <v>#N/A</v>
      </c>
      <c r="N23" s="86" t="str">
        <f t="shared" si="2"/>
        <v>-</v>
      </c>
      <c r="O23" s="117"/>
      <c r="P23" s="37"/>
      <c r="R23" s="49"/>
      <c r="S23" s="43"/>
      <c r="T23" s="43"/>
    </row>
    <row r="24" spans="1:20" s="102" customFormat="1" hidden="1" x14ac:dyDescent="0.25">
      <c r="A24" s="122" t="e">
        <f t="shared" ref="A24:A30" si="3">_xlfn.RANK.EQ(I24,I$17:I$30)</f>
        <v>#N/A</v>
      </c>
      <c r="B24" s="246"/>
      <c r="C24" s="212"/>
      <c r="D24" s="85"/>
      <c r="E24" s="83"/>
      <c r="F24" s="83"/>
      <c r="G24" s="95"/>
      <c r="H24" s="199"/>
      <c r="I24" s="83"/>
      <c r="J24" s="83"/>
      <c r="K24" s="83"/>
      <c r="L24" s="85"/>
      <c r="M24" s="83" t="e">
        <f t="shared" ref="M24:M26" si="4">IF(A24=1,20,IF(A24=2,18,IF(A24=3,16,IF(A24&gt;19,0,19-A24))))</f>
        <v>#N/A</v>
      </c>
      <c r="N24" s="86" t="str">
        <f t="shared" ref="N24:N26" si="5">IF(AND(NOT(OR(E24="МСМК",E24="ЗМС")),I24&gt;=$N$10),"+МСМК",IF(AND(OR(E24="МСМК",E24="ЗМС"),I24&gt;=$N$10),"МСМК",IF(AND(NOT(OR(E24="МСМК",E24="МС",E24="ЗМС")),I24&gt;=$O$10),"+МС",IF(AND(OR(E24="МСМК",E24="МС",E24="ЗМС"),I24&gt;=$O$10),"МС",IF(AND(NOT(OR(E24="ЗМС",E24="МСМК",E24="МС",E24="КМС")),I24&gt;=$P$10),"+КМС",IF(AND(OR(E24="ЗМС",E24="МСМК",E24="МС",E24="КМС"),I24&gt;=$P$10),"КМС","-"))))))</f>
        <v>-</v>
      </c>
      <c r="O24" s="117"/>
      <c r="P24" s="37"/>
      <c r="R24" s="49"/>
      <c r="S24" s="43"/>
      <c r="T24" s="43"/>
    </row>
    <row r="25" spans="1:20" s="102" customFormat="1" hidden="1" x14ac:dyDescent="0.25">
      <c r="A25" s="122" t="e">
        <f t="shared" si="3"/>
        <v>#N/A</v>
      </c>
      <c r="B25" s="246"/>
      <c r="C25" s="212"/>
      <c r="D25" s="85"/>
      <c r="E25" s="83"/>
      <c r="F25" s="83"/>
      <c r="G25" s="95"/>
      <c r="H25" s="199"/>
      <c r="I25" s="83"/>
      <c r="J25" s="83"/>
      <c r="K25" s="83"/>
      <c r="L25" s="85"/>
      <c r="M25" s="83" t="e">
        <f t="shared" si="4"/>
        <v>#N/A</v>
      </c>
      <c r="N25" s="86" t="str">
        <f t="shared" si="5"/>
        <v>-</v>
      </c>
      <c r="O25" s="117"/>
      <c r="P25" s="37"/>
      <c r="R25" s="49"/>
      <c r="S25" s="43"/>
      <c r="T25" s="43"/>
    </row>
    <row r="26" spans="1:20" s="102" customFormat="1" hidden="1" x14ac:dyDescent="0.25">
      <c r="A26" s="122" t="e">
        <f t="shared" si="3"/>
        <v>#N/A</v>
      </c>
      <c r="B26" s="246"/>
      <c r="C26" s="212"/>
      <c r="D26" s="85"/>
      <c r="E26" s="83"/>
      <c r="F26" s="83"/>
      <c r="G26" s="95"/>
      <c r="H26" s="199"/>
      <c r="I26" s="83"/>
      <c r="J26" s="83"/>
      <c r="K26" s="83"/>
      <c r="L26" s="85"/>
      <c r="M26" s="83" t="e">
        <f t="shared" si="4"/>
        <v>#N/A</v>
      </c>
      <c r="N26" s="86" t="str">
        <f t="shared" si="5"/>
        <v>-</v>
      </c>
      <c r="O26" s="117"/>
      <c r="P26" s="37"/>
      <c r="R26" s="49"/>
      <c r="S26" s="43"/>
      <c r="T26" s="43"/>
    </row>
    <row r="27" spans="1:20" s="102" customFormat="1" hidden="1" x14ac:dyDescent="0.25">
      <c r="A27" s="122" t="e">
        <f t="shared" si="3"/>
        <v>#N/A</v>
      </c>
      <c r="B27" s="246"/>
      <c r="C27" s="212"/>
      <c r="D27" s="85"/>
      <c r="E27" s="83"/>
      <c r="F27" s="83"/>
      <c r="G27" s="95"/>
      <c r="H27" s="199"/>
      <c r="I27" s="83"/>
      <c r="J27" s="83"/>
      <c r="K27" s="83"/>
      <c r="L27" s="85"/>
      <c r="M27" s="83" t="e">
        <f t="shared" ref="M27:M29" si="6">IF(A27=1,20,IF(A27=2,18,IF(A27=3,16,IF(A27&gt;19,0,19-A27))))</f>
        <v>#N/A</v>
      </c>
      <c r="N27" s="86" t="str">
        <f t="shared" ref="N27:N29" si="7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17"/>
      <c r="P27" s="37"/>
      <c r="R27" s="49"/>
      <c r="S27" s="43"/>
      <c r="T27" s="43"/>
    </row>
    <row r="28" spans="1:20" s="102" customFormat="1" hidden="1" x14ac:dyDescent="0.25">
      <c r="A28" s="122" t="e">
        <f t="shared" si="3"/>
        <v>#N/A</v>
      </c>
      <c r="B28" s="246"/>
      <c r="C28" s="212"/>
      <c r="D28" s="85"/>
      <c r="E28" s="83"/>
      <c r="F28" s="83"/>
      <c r="G28" s="95"/>
      <c r="H28" s="199"/>
      <c r="I28" s="83"/>
      <c r="J28" s="83"/>
      <c r="K28" s="83"/>
      <c r="L28" s="85"/>
      <c r="M28" s="83" t="e">
        <f t="shared" si="6"/>
        <v>#N/A</v>
      </c>
      <c r="N28" s="86" t="str">
        <f t="shared" si="7"/>
        <v>-</v>
      </c>
      <c r="O28" s="117"/>
      <c r="P28" s="37"/>
      <c r="R28" s="49"/>
      <c r="S28" s="43"/>
      <c r="T28" s="43"/>
    </row>
    <row r="29" spans="1:20" hidden="1" x14ac:dyDescent="0.25">
      <c r="A29" s="122" t="e">
        <f t="shared" si="3"/>
        <v>#N/A</v>
      </c>
      <c r="B29" s="246"/>
      <c r="C29" s="212"/>
      <c r="D29" s="85"/>
      <c r="E29" s="83"/>
      <c r="F29" s="83"/>
      <c r="G29" s="95"/>
      <c r="H29" s="199"/>
      <c r="I29" s="83"/>
      <c r="J29" s="83"/>
      <c r="K29" s="83"/>
      <c r="L29" s="85"/>
      <c r="M29" s="83" t="e">
        <f t="shared" si="6"/>
        <v>#N/A</v>
      </c>
      <c r="N29" s="86" t="str">
        <f t="shared" si="7"/>
        <v>-</v>
      </c>
      <c r="O29" s="117"/>
      <c r="P29" s="37"/>
      <c r="Q29" s="102"/>
      <c r="R29" s="102"/>
    </row>
    <row r="30" spans="1:20" hidden="1" x14ac:dyDescent="0.25">
      <c r="A30" s="122" t="e">
        <f t="shared" si="3"/>
        <v>#N/A</v>
      </c>
      <c r="B30" s="246"/>
      <c r="C30" s="212"/>
      <c r="D30" s="85"/>
      <c r="E30" s="83"/>
      <c r="F30" s="83"/>
      <c r="G30" s="169"/>
      <c r="H30" s="199"/>
      <c r="I30" s="83"/>
      <c r="J30" s="83"/>
      <c r="K30" s="83"/>
      <c r="L30" s="85"/>
      <c r="M30" s="83" t="e">
        <f t="shared" ref="M30" si="8">IF(A30=1,20,IF(A30=2,18,IF(A30=3,16,IF(A30&gt;19,0,19-A30))))</f>
        <v>#N/A</v>
      </c>
      <c r="N30" s="86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17"/>
      <c r="P30" s="37"/>
      <c r="Q30" s="102"/>
      <c r="R30" s="31"/>
    </row>
    <row r="32" spans="1:20" s="102" customFormat="1" ht="13" x14ac:dyDescent="0.3">
      <c r="A32" s="200" t="s">
        <v>16</v>
      </c>
      <c r="B32" s="103"/>
      <c r="C32" s="103"/>
      <c r="D32" s="257" t="s">
        <v>416</v>
      </c>
      <c r="F32" s="6"/>
      <c r="G32" s="200" t="s">
        <v>112</v>
      </c>
      <c r="I32" s="103"/>
      <c r="J32" s="103"/>
      <c r="K32" s="103"/>
      <c r="M32" s="257" t="s">
        <v>417</v>
      </c>
    </row>
    <row r="33" spans="1:13" s="102" customFormat="1" ht="13" x14ac:dyDescent="0.3">
      <c r="A33" s="200"/>
      <c r="B33" s="103"/>
      <c r="C33" s="103"/>
      <c r="D33" s="201"/>
      <c r="F33" s="6"/>
      <c r="G33" s="200"/>
      <c r="I33" s="103"/>
      <c r="J33" s="103"/>
      <c r="K33" s="103"/>
      <c r="M33" s="257"/>
    </row>
    <row r="34" spans="1:13" s="102" customFormat="1" ht="13" x14ac:dyDescent="0.3">
      <c r="A34" s="200" t="s">
        <v>17</v>
      </c>
      <c r="B34" s="103"/>
      <c r="C34" s="103"/>
      <c r="D34" s="5" t="s">
        <v>114</v>
      </c>
      <c r="E34" s="103"/>
      <c r="F34" s="103"/>
      <c r="G34" s="200" t="s">
        <v>115</v>
      </c>
      <c r="I34" s="103"/>
      <c r="J34" s="103"/>
      <c r="K34" s="103"/>
      <c r="M34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8">
      <sortCondition ref="A15:A16"/>
    </sortState>
  </autoFilter>
  <sortState ref="A17:P1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4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zoomScale="90" zoomScaleNormal="100" zoomScaleSheetLayoutView="90" workbookViewId="0">
      <selection activeCell="D10" sqref="D10:R10"/>
    </sheetView>
  </sheetViews>
  <sheetFormatPr defaultColWidth="9.1796875" defaultRowHeight="12.5" x14ac:dyDescent="0.25"/>
  <cols>
    <col min="1" max="1" width="6.81640625" style="102" customWidth="1"/>
    <col min="2" max="2" width="9.1796875" style="102"/>
    <col min="3" max="3" width="14.26953125" style="102" customWidth="1"/>
    <col min="4" max="4" width="9.453125" style="102" customWidth="1"/>
    <col min="5" max="5" width="7.453125" style="102" customWidth="1"/>
    <col min="6" max="6" width="22.26953125" style="102" customWidth="1"/>
    <col min="7" max="7" width="30.453125" style="102" customWidth="1"/>
    <col min="8" max="9" width="7.26953125" style="102" customWidth="1"/>
    <col min="10" max="10" width="7.7265625" style="102" hidden="1" customWidth="1"/>
    <col min="11" max="11" width="7.453125" style="102" hidden="1" customWidth="1"/>
    <col min="12" max="12" width="12" style="102" hidden="1" customWidth="1"/>
    <col min="13" max="13" width="7" style="102" customWidth="1"/>
    <col min="14" max="14" width="11.26953125" style="102" customWidth="1"/>
    <col min="15" max="15" width="11.81640625" style="102" customWidth="1"/>
    <col min="16" max="16" width="10.726562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691">
        <v>78</v>
      </c>
      <c r="B9" s="691"/>
      <c r="C9" s="691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691"/>
      <c r="B10" s="691"/>
      <c r="C10" s="691"/>
      <c r="D10" s="685" t="s">
        <v>258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79</v>
      </c>
      <c r="O10" s="207">
        <v>66</v>
      </c>
      <c r="P10" s="208">
        <v>52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ht="11.25" customHeight="1" x14ac:dyDescent="0.25">
      <c r="A15" s="702" t="s">
        <v>6</v>
      </c>
      <c r="B15" s="702" t="s">
        <v>77</v>
      </c>
      <c r="C15" s="702"/>
      <c r="D15" s="687" t="s">
        <v>263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08"/>
      <c r="B16" s="708"/>
      <c r="C16" s="708"/>
      <c r="D16" s="687"/>
      <c r="E16" s="711"/>
      <c r="F16" s="711"/>
      <c r="G16" s="711"/>
      <c r="H16" s="711"/>
      <c r="I16" s="711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s="22" customFormat="1" x14ac:dyDescent="0.25">
      <c r="A17" s="245">
        <f t="shared" ref="A17:A39" si="0">_xlfn.RANK.EQ(I17,I$17:I$39)</f>
        <v>1</v>
      </c>
      <c r="B17" s="229" t="s">
        <v>269</v>
      </c>
      <c r="C17" s="247"/>
      <c r="D17" s="210">
        <v>2005</v>
      </c>
      <c r="E17" s="464" t="s">
        <v>4</v>
      </c>
      <c r="F17" s="461" t="s">
        <v>218</v>
      </c>
      <c r="G17" s="481" t="s">
        <v>345</v>
      </c>
      <c r="H17" s="492">
        <v>77.900000000000006</v>
      </c>
      <c r="I17" s="493">
        <v>75</v>
      </c>
      <c r="J17" s="461"/>
      <c r="K17" s="461"/>
      <c r="L17" s="125"/>
      <c r="M17" s="461">
        <f>IF(A17=1,20,IF(A17=2,18,IF(A17=3,16,IF(A17&gt;19,0,19-A17))))</f>
        <v>20</v>
      </c>
      <c r="N17" s="25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422" t="s">
        <v>251</v>
      </c>
      <c r="P17" s="37"/>
    </row>
    <row r="18" spans="1:18" s="46" customFormat="1" x14ac:dyDescent="0.25">
      <c r="A18" s="245">
        <f t="shared" si="0"/>
        <v>2</v>
      </c>
      <c r="B18" s="229" t="s">
        <v>350</v>
      </c>
      <c r="C18" s="247"/>
      <c r="D18" s="85">
        <v>2003</v>
      </c>
      <c r="E18" s="464" t="s">
        <v>4</v>
      </c>
      <c r="F18" s="270" t="s">
        <v>218</v>
      </c>
      <c r="G18" s="481" t="s">
        <v>345</v>
      </c>
      <c r="H18" s="233">
        <v>77.900000000000006</v>
      </c>
      <c r="I18" s="494">
        <v>59</v>
      </c>
      <c r="J18" s="35"/>
      <c r="K18" s="25"/>
      <c r="L18" s="7"/>
      <c r="M18" s="669">
        <f>IF(A18=1,20,IF(A18=2,18,IF(A18=3,16,IF(A18&gt;19,0,19-A18))))</f>
        <v>18</v>
      </c>
      <c r="N18" s="8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670" t="s">
        <v>251</v>
      </c>
      <c r="P18" s="170"/>
      <c r="Q18" s="22"/>
    </row>
    <row r="19" spans="1:18" hidden="1" x14ac:dyDescent="0.25">
      <c r="A19" s="245" t="e">
        <f t="shared" si="0"/>
        <v>#N/A</v>
      </c>
      <c r="B19" s="229"/>
      <c r="C19" s="247"/>
      <c r="D19" s="85"/>
      <c r="E19" s="421"/>
      <c r="F19" s="94"/>
      <c r="G19" s="96"/>
      <c r="H19" s="235"/>
      <c r="I19" s="494"/>
      <c r="J19" s="35"/>
      <c r="K19" s="25"/>
      <c r="L19" s="7"/>
      <c r="M19" s="461" t="e">
        <f>IF(A19=1,20,IF(A19=2,18,IF(A19=3,16,IF(A19&gt;19,0,19-A19))))</f>
        <v>#N/A</v>
      </c>
      <c r="N19" s="25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23"/>
      <c r="P19" s="170"/>
      <c r="Q19" s="22"/>
      <c r="R19" s="49"/>
    </row>
    <row r="20" spans="1:18" ht="12.75" hidden="1" customHeight="1" x14ac:dyDescent="0.25">
      <c r="A20" s="245" t="e">
        <f t="shared" si="0"/>
        <v>#N/A</v>
      </c>
      <c r="B20" s="229"/>
      <c r="C20" s="247"/>
      <c r="D20" s="85"/>
      <c r="E20" s="464"/>
      <c r="F20" s="86"/>
      <c r="G20" s="271"/>
      <c r="H20" s="232"/>
      <c r="I20" s="35"/>
      <c r="J20" s="35"/>
      <c r="K20" s="25"/>
      <c r="L20" s="7"/>
      <c r="M20" s="461" t="e">
        <f t="shared" ref="M20:M39" si="1">IF(A20=1,20,IF(A20=2,18,IF(A20=3,16,IF(A20&gt;19,0,19-A20))))</f>
        <v>#N/A</v>
      </c>
      <c r="N20" s="425" t="str">
        <f t="shared" ref="N20:N3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7"/>
      <c r="P20" s="170"/>
      <c r="Q20" s="22"/>
      <c r="R20" s="103"/>
    </row>
    <row r="21" spans="1:18" ht="12.75" hidden="1" customHeight="1" x14ac:dyDescent="0.25">
      <c r="A21" s="245" t="e">
        <f t="shared" si="0"/>
        <v>#N/A</v>
      </c>
      <c r="B21" s="229"/>
      <c r="C21" s="247"/>
      <c r="D21" s="94"/>
      <c r="E21" s="87"/>
      <c r="F21" s="83"/>
      <c r="G21" s="96"/>
      <c r="H21" s="232"/>
      <c r="I21" s="35"/>
      <c r="J21" s="35"/>
      <c r="K21" s="25"/>
      <c r="L21" s="7"/>
      <c r="M21" s="461" t="e">
        <f t="shared" si="1"/>
        <v>#N/A</v>
      </c>
      <c r="N21" s="418" t="str">
        <f t="shared" si="2"/>
        <v>-</v>
      </c>
      <c r="O21" s="75"/>
      <c r="P21" s="70"/>
      <c r="Q21" s="22"/>
      <c r="R21" s="103"/>
    </row>
    <row r="22" spans="1:18" ht="12.75" hidden="1" customHeight="1" x14ac:dyDescent="0.25">
      <c r="A22" s="245" t="e">
        <f t="shared" si="0"/>
        <v>#N/A</v>
      </c>
      <c r="B22" s="229"/>
      <c r="C22" s="247"/>
      <c r="D22" s="94"/>
      <c r="E22" s="464"/>
      <c r="F22" s="83"/>
      <c r="G22" s="96"/>
      <c r="H22" s="238"/>
      <c r="I22" s="25"/>
      <c r="J22" s="25"/>
      <c r="K22" s="25"/>
      <c r="L22" s="7"/>
      <c r="M22" s="461" t="e">
        <f t="shared" si="1"/>
        <v>#N/A</v>
      </c>
      <c r="N22" s="82" t="str">
        <f t="shared" si="2"/>
        <v>-</v>
      </c>
      <c r="O22" s="75"/>
      <c r="P22" s="70"/>
      <c r="Q22" s="22"/>
      <c r="R22" s="103"/>
    </row>
    <row r="23" spans="1:18" ht="12.75" hidden="1" customHeight="1" x14ac:dyDescent="0.25">
      <c r="A23" s="245" t="e">
        <f t="shared" si="0"/>
        <v>#N/A</v>
      </c>
      <c r="B23" s="229"/>
      <c r="C23" s="247"/>
      <c r="D23" s="18"/>
      <c r="E23" s="464"/>
      <c r="F23" s="86"/>
      <c r="G23" s="83"/>
      <c r="H23" s="232"/>
      <c r="I23" s="35"/>
      <c r="J23" s="35"/>
      <c r="K23" s="25"/>
      <c r="L23" s="7"/>
      <c r="M23" s="461" t="e">
        <f t="shared" si="1"/>
        <v>#N/A</v>
      </c>
      <c r="N23" s="82" t="str">
        <f t="shared" si="2"/>
        <v>-</v>
      </c>
      <c r="O23" s="75"/>
      <c r="P23" s="70"/>
      <c r="Q23" s="22"/>
      <c r="R23" s="103"/>
    </row>
    <row r="24" spans="1:18" ht="12.75" hidden="1" customHeight="1" x14ac:dyDescent="0.25">
      <c r="A24" s="245" t="e">
        <f t="shared" si="0"/>
        <v>#N/A</v>
      </c>
      <c r="B24" s="229"/>
      <c r="C24" s="247"/>
      <c r="D24" s="167"/>
      <c r="E24" s="269"/>
      <c r="F24" s="42"/>
      <c r="G24" s="95"/>
      <c r="H24" s="272"/>
      <c r="I24" s="273"/>
      <c r="J24" s="273"/>
      <c r="K24" s="274"/>
      <c r="L24" s="275"/>
      <c r="M24" s="461" t="e">
        <f t="shared" si="1"/>
        <v>#N/A</v>
      </c>
      <c r="N24" s="82" t="str">
        <f t="shared" si="2"/>
        <v>-</v>
      </c>
      <c r="O24" s="72"/>
      <c r="P24" s="170"/>
      <c r="Q24" s="22"/>
      <c r="R24" s="103"/>
    </row>
    <row r="25" spans="1:18" s="43" customFormat="1" ht="12.75" hidden="1" customHeight="1" x14ac:dyDescent="0.25">
      <c r="A25" s="245" t="e">
        <f t="shared" si="0"/>
        <v>#N/A</v>
      </c>
      <c r="B25" s="229"/>
      <c r="C25" s="247"/>
      <c r="D25" s="18"/>
      <c r="E25" s="464"/>
      <c r="F25" s="86"/>
      <c r="G25" s="96"/>
      <c r="H25" s="232"/>
      <c r="I25" s="35"/>
      <c r="J25" s="35"/>
      <c r="K25" s="25"/>
      <c r="L25" s="7"/>
      <c r="M25" s="461" t="e">
        <f t="shared" si="1"/>
        <v>#N/A</v>
      </c>
      <c r="N25" s="82" t="str">
        <f t="shared" si="2"/>
        <v>-</v>
      </c>
      <c r="O25" s="72"/>
      <c r="P25" s="170"/>
      <c r="Q25" s="22"/>
      <c r="R25" s="103"/>
    </row>
    <row r="26" spans="1:18" ht="12.75" hidden="1" customHeight="1" x14ac:dyDescent="0.25">
      <c r="A26" s="245" t="e">
        <f t="shared" si="0"/>
        <v>#N/A</v>
      </c>
      <c r="B26" s="229"/>
      <c r="C26" s="247"/>
      <c r="D26" s="18"/>
      <c r="E26" s="464"/>
      <c r="F26" s="86"/>
      <c r="G26" s="374"/>
      <c r="H26" s="232"/>
      <c r="I26" s="35"/>
      <c r="J26" s="35"/>
      <c r="K26" s="25"/>
      <c r="L26" s="7"/>
      <c r="M26" s="461" t="e">
        <f t="shared" si="1"/>
        <v>#N/A</v>
      </c>
      <c r="N26" s="82" t="str">
        <f t="shared" si="2"/>
        <v>-</v>
      </c>
      <c r="O26" s="72"/>
      <c r="P26" s="170"/>
      <c r="Q26" s="22"/>
      <c r="R26" s="103"/>
    </row>
    <row r="27" spans="1:18" ht="12.75" hidden="1" customHeight="1" x14ac:dyDescent="0.25">
      <c r="A27" s="122" t="e">
        <f t="shared" si="0"/>
        <v>#N/A</v>
      </c>
      <c r="B27" s="229"/>
      <c r="C27" s="247"/>
      <c r="D27" s="86"/>
      <c r="E27" s="86"/>
      <c r="F27" s="83"/>
      <c r="G27" s="256"/>
      <c r="H27" s="236"/>
      <c r="I27" s="83"/>
      <c r="J27" s="36"/>
      <c r="K27" s="83"/>
      <c r="L27" s="85"/>
      <c r="M27" s="461" t="e">
        <f t="shared" si="1"/>
        <v>#N/A</v>
      </c>
      <c r="N27" s="16" t="str">
        <f t="shared" si="2"/>
        <v>-</v>
      </c>
      <c r="O27" s="72"/>
      <c r="P27" s="170"/>
      <c r="Q27" s="22"/>
      <c r="R27" s="103"/>
    </row>
    <row r="28" spans="1:18" ht="12.75" hidden="1" customHeight="1" x14ac:dyDescent="0.25">
      <c r="A28" s="251" t="e">
        <f t="shared" si="0"/>
        <v>#N/A</v>
      </c>
      <c r="B28" s="252"/>
      <c r="C28" s="129"/>
      <c r="D28" s="18"/>
      <c r="E28" s="26"/>
      <c r="F28" s="94"/>
      <c r="G28" s="266"/>
      <c r="H28" s="253"/>
      <c r="I28" s="254"/>
      <c r="J28" s="254"/>
      <c r="K28" s="26"/>
      <c r="L28" s="18"/>
      <c r="M28" s="461" t="e">
        <f t="shared" si="1"/>
        <v>#N/A</v>
      </c>
      <c r="N28" s="82" t="str">
        <f t="shared" si="2"/>
        <v>-</v>
      </c>
      <c r="O28" s="72"/>
      <c r="P28" s="170"/>
      <c r="Q28" s="22"/>
      <c r="R28" s="103"/>
    </row>
    <row r="29" spans="1:18" ht="12.75" hidden="1" customHeight="1" x14ac:dyDescent="0.25">
      <c r="A29" s="251" t="e">
        <f t="shared" si="0"/>
        <v>#N/A</v>
      </c>
      <c r="B29" s="252"/>
      <c r="C29" s="129"/>
      <c r="D29" s="18"/>
      <c r="E29" s="26"/>
      <c r="F29" s="94"/>
      <c r="G29" s="26"/>
      <c r="H29" s="253"/>
      <c r="I29" s="254"/>
      <c r="J29" s="254"/>
      <c r="K29" s="26"/>
      <c r="L29" s="18"/>
      <c r="M29" s="461" t="e">
        <f t="shared" si="1"/>
        <v>#N/A</v>
      </c>
      <c r="N29" s="16" t="str">
        <f t="shared" si="2"/>
        <v>-</v>
      </c>
      <c r="O29" s="72"/>
      <c r="P29" s="170"/>
      <c r="Q29" s="22"/>
      <c r="R29" s="103"/>
    </row>
    <row r="30" spans="1:18" ht="12.75" hidden="1" customHeight="1" x14ac:dyDescent="0.25">
      <c r="A30" s="251" t="e">
        <f t="shared" si="0"/>
        <v>#N/A</v>
      </c>
      <c r="B30" s="252"/>
      <c r="C30" s="129"/>
      <c r="D30" s="94"/>
      <c r="E30" s="26"/>
      <c r="F30" s="26"/>
      <c r="G30" s="26"/>
      <c r="H30" s="265"/>
      <c r="I30" s="26"/>
      <c r="J30" s="26"/>
      <c r="K30" s="26"/>
      <c r="L30" s="18"/>
      <c r="M30" s="14" t="e">
        <f t="shared" si="1"/>
        <v>#N/A</v>
      </c>
      <c r="N30" s="16" t="str">
        <f t="shared" si="2"/>
        <v>-</v>
      </c>
      <c r="O30" s="72"/>
      <c r="P30" s="170"/>
      <c r="Q30" s="22"/>
      <c r="R30" s="103"/>
    </row>
    <row r="31" spans="1:18" ht="12.75" hidden="1" customHeight="1" x14ac:dyDescent="0.25">
      <c r="A31" s="251" t="e">
        <f t="shared" si="0"/>
        <v>#N/A</v>
      </c>
      <c r="B31" s="252"/>
      <c r="C31" s="129"/>
      <c r="D31" s="94"/>
      <c r="E31" s="26"/>
      <c r="F31" s="26"/>
      <c r="G31" s="26"/>
      <c r="H31" s="265"/>
      <c r="I31" s="26"/>
      <c r="J31" s="26"/>
      <c r="K31" s="26"/>
      <c r="L31" s="18"/>
      <c r="M31" s="14" t="e">
        <f t="shared" si="1"/>
        <v>#N/A</v>
      </c>
      <c r="N31" s="16" t="str">
        <f t="shared" si="2"/>
        <v>-</v>
      </c>
      <c r="O31" s="72"/>
      <c r="P31" s="170"/>
      <c r="Q31" s="22"/>
      <c r="R31" s="103"/>
    </row>
    <row r="32" spans="1:18" ht="12.75" hidden="1" customHeight="1" x14ac:dyDescent="0.25">
      <c r="A32" s="251" t="e">
        <f t="shared" si="0"/>
        <v>#N/A</v>
      </c>
      <c r="B32" s="252"/>
      <c r="C32" s="129"/>
      <c r="D32" s="94"/>
      <c r="E32" s="26"/>
      <c r="F32" s="26"/>
      <c r="G32" s="26"/>
      <c r="H32" s="265"/>
      <c r="I32" s="26"/>
      <c r="J32" s="26"/>
      <c r="K32" s="26"/>
      <c r="L32" s="18"/>
      <c r="M32" s="14" t="e">
        <f t="shared" si="1"/>
        <v>#N/A</v>
      </c>
      <c r="N32" s="16" t="str">
        <f t="shared" si="2"/>
        <v>-</v>
      </c>
      <c r="O32" s="72"/>
      <c r="P32" s="170"/>
      <c r="Q32" s="22"/>
      <c r="R32" s="103"/>
    </row>
    <row r="33" spans="1:18" ht="12.75" hidden="1" customHeight="1" x14ac:dyDescent="0.25">
      <c r="A33" s="251" t="e">
        <f t="shared" si="0"/>
        <v>#N/A</v>
      </c>
      <c r="B33" s="252"/>
      <c r="C33" s="129"/>
      <c r="D33" s="94"/>
      <c r="E33" s="26"/>
      <c r="F33" s="26"/>
      <c r="G33" s="26"/>
      <c r="H33" s="265"/>
      <c r="I33" s="26"/>
      <c r="J33" s="26"/>
      <c r="K33" s="26"/>
      <c r="L33" s="18"/>
      <c r="M33" s="14" t="e">
        <f t="shared" si="1"/>
        <v>#N/A</v>
      </c>
      <c r="N33" s="16" t="str">
        <f t="shared" si="2"/>
        <v>-</v>
      </c>
      <c r="O33" s="72"/>
      <c r="P33" s="170"/>
      <c r="Q33" s="22"/>
      <c r="R33" s="103"/>
    </row>
    <row r="34" spans="1:18" ht="12.75" hidden="1" customHeight="1" x14ac:dyDescent="0.25">
      <c r="A34" s="251" t="e">
        <f t="shared" si="0"/>
        <v>#N/A</v>
      </c>
      <c r="B34" s="252"/>
      <c r="C34" s="129"/>
      <c r="D34" s="94"/>
      <c r="E34" s="26"/>
      <c r="F34" s="26"/>
      <c r="G34" s="26"/>
      <c r="H34" s="265"/>
      <c r="I34" s="26"/>
      <c r="J34" s="26"/>
      <c r="K34" s="26"/>
      <c r="L34" s="18"/>
      <c r="M34" s="14" t="e">
        <f t="shared" si="1"/>
        <v>#N/A</v>
      </c>
      <c r="N34" s="16" t="str">
        <f t="shared" si="2"/>
        <v>-</v>
      </c>
      <c r="O34" s="72"/>
      <c r="P34" s="170"/>
      <c r="Q34" s="22"/>
      <c r="R34" s="103"/>
    </row>
    <row r="35" spans="1:18" ht="12.75" hidden="1" customHeight="1" x14ac:dyDescent="0.25">
      <c r="A35" s="251" t="e">
        <f t="shared" si="0"/>
        <v>#N/A</v>
      </c>
      <c r="B35" s="252"/>
      <c r="C35" s="129"/>
      <c r="D35" s="94"/>
      <c r="E35" s="26"/>
      <c r="F35" s="26"/>
      <c r="G35" s="26"/>
      <c r="H35" s="265"/>
      <c r="I35" s="26"/>
      <c r="J35" s="26"/>
      <c r="K35" s="26"/>
      <c r="L35" s="18"/>
      <c r="M35" s="14" t="e">
        <f t="shared" si="1"/>
        <v>#N/A</v>
      </c>
      <c r="N35" s="16" t="str">
        <f t="shared" si="2"/>
        <v>-</v>
      </c>
      <c r="O35" s="72"/>
      <c r="P35" s="170"/>
      <c r="Q35" s="22"/>
      <c r="R35" s="103"/>
    </row>
    <row r="36" spans="1:18" ht="12.75" hidden="1" customHeight="1" x14ac:dyDescent="0.25">
      <c r="A36" s="251" t="e">
        <f t="shared" si="0"/>
        <v>#N/A</v>
      </c>
      <c r="B36" s="252"/>
      <c r="C36" s="129"/>
      <c r="D36" s="94"/>
      <c r="E36" s="26"/>
      <c r="F36" s="26"/>
      <c r="G36" s="26"/>
      <c r="H36" s="265"/>
      <c r="I36" s="26"/>
      <c r="J36" s="26"/>
      <c r="K36" s="26"/>
      <c r="L36" s="18"/>
      <c r="M36" s="14" t="e">
        <f t="shared" si="1"/>
        <v>#N/A</v>
      </c>
      <c r="N36" s="16" t="str">
        <f t="shared" si="2"/>
        <v>-</v>
      </c>
      <c r="O36" s="72"/>
      <c r="P36" s="170"/>
      <c r="Q36" s="22"/>
      <c r="R36" s="103"/>
    </row>
    <row r="37" spans="1:18" ht="12.75" hidden="1" customHeight="1" x14ac:dyDescent="0.25">
      <c r="A37" s="251" t="e">
        <f t="shared" si="0"/>
        <v>#N/A</v>
      </c>
      <c r="B37" s="252"/>
      <c r="C37" s="129"/>
      <c r="D37" s="94"/>
      <c r="E37" s="26"/>
      <c r="F37" s="26"/>
      <c r="G37" s="26"/>
      <c r="H37" s="265"/>
      <c r="I37" s="26"/>
      <c r="J37" s="26"/>
      <c r="K37" s="26"/>
      <c r="L37" s="18"/>
      <c r="M37" s="14" t="e">
        <f t="shared" si="1"/>
        <v>#N/A</v>
      </c>
      <c r="N37" s="16" t="str">
        <f t="shared" si="2"/>
        <v>-</v>
      </c>
      <c r="O37" s="72"/>
      <c r="P37" s="170"/>
      <c r="Q37" s="22"/>
      <c r="R37" s="103"/>
    </row>
    <row r="38" spans="1:18" ht="12.75" hidden="1" customHeight="1" x14ac:dyDescent="0.25">
      <c r="A38" s="122" t="e">
        <f t="shared" si="0"/>
        <v>#N/A</v>
      </c>
      <c r="B38" s="111"/>
      <c r="C38" s="112"/>
      <c r="D38" s="85"/>
      <c r="E38" s="83"/>
      <c r="F38" s="83"/>
      <c r="G38" s="95"/>
      <c r="H38" s="84"/>
      <c r="I38" s="83"/>
      <c r="J38" s="83"/>
      <c r="K38" s="83"/>
      <c r="L38" s="85"/>
      <c r="M38" s="25" t="e">
        <f t="shared" si="1"/>
        <v>#N/A</v>
      </c>
      <c r="N38" s="82" t="str">
        <f t="shared" si="2"/>
        <v>-</v>
      </c>
      <c r="O38" s="66"/>
      <c r="P38" s="38"/>
      <c r="Q38" s="22"/>
      <c r="R38" s="103"/>
    </row>
    <row r="39" spans="1:18" ht="12.75" hidden="1" customHeight="1" x14ac:dyDescent="0.25">
      <c r="A39" s="122" t="e">
        <f t="shared" si="0"/>
        <v>#N/A</v>
      </c>
      <c r="B39" s="118"/>
      <c r="C39" s="110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6" t="e">
        <f t="shared" si="1"/>
        <v>#N/A</v>
      </c>
      <c r="N39" s="83" t="str">
        <f t="shared" si="2"/>
        <v>-</v>
      </c>
      <c r="O39" s="119"/>
      <c r="P39" s="171"/>
      <c r="Q39" s="22"/>
      <c r="R39" s="103"/>
    </row>
    <row r="40" spans="1:18" x14ac:dyDescent="0.25">
      <c r="H40" s="103"/>
      <c r="I40" s="103"/>
      <c r="J40" s="103"/>
      <c r="K40" s="103"/>
      <c r="L40" s="103"/>
      <c r="M40" s="103"/>
      <c r="N40" s="103"/>
      <c r="O40" s="103"/>
      <c r="P40" s="103"/>
    </row>
    <row r="41" spans="1:18" ht="13" x14ac:dyDescent="0.3">
      <c r="A41" s="200" t="s">
        <v>16</v>
      </c>
      <c r="B41" s="103"/>
      <c r="C41" s="103"/>
      <c r="D41" s="257" t="s">
        <v>416</v>
      </c>
      <c r="F41" s="6"/>
      <c r="G41" s="200" t="s">
        <v>112</v>
      </c>
      <c r="I41" s="103"/>
      <c r="J41" s="103"/>
      <c r="K41" s="103"/>
      <c r="M41" s="257" t="s">
        <v>417</v>
      </c>
    </row>
    <row r="42" spans="1:18" ht="13" x14ac:dyDescent="0.3">
      <c r="A42" s="200"/>
      <c r="B42" s="103"/>
      <c r="C42" s="103"/>
      <c r="D42" s="201"/>
      <c r="F42" s="6"/>
      <c r="G42" s="200"/>
      <c r="I42" s="103"/>
      <c r="J42" s="103"/>
      <c r="K42" s="103"/>
      <c r="M42" s="257"/>
    </row>
    <row r="43" spans="1:18" ht="13" x14ac:dyDescent="0.3">
      <c r="A43" s="200" t="s">
        <v>17</v>
      </c>
      <c r="B43" s="103"/>
      <c r="C43" s="103"/>
      <c r="D43" s="5" t="s">
        <v>114</v>
      </c>
      <c r="E43" s="103"/>
      <c r="F43" s="103"/>
      <c r="G43" s="200" t="s">
        <v>115</v>
      </c>
      <c r="I43" s="103"/>
      <c r="J43" s="103"/>
      <c r="K43" s="103"/>
      <c r="M43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2"/>
  <sheetViews>
    <sheetView view="pageBreakPreview" zoomScale="90" zoomScaleNormal="100" zoomScaleSheetLayoutView="90" workbookViewId="0">
      <selection activeCell="D10" sqref="D10:R10"/>
    </sheetView>
  </sheetViews>
  <sheetFormatPr defaultColWidth="9.1796875" defaultRowHeight="12.5" x14ac:dyDescent="0.25"/>
  <cols>
    <col min="1" max="1" width="6.81640625" style="21" customWidth="1"/>
    <col min="2" max="2" width="9.1796875" style="21"/>
    <col min="3" max="3" width="14.26953125" style="21" customWidth="1"/>
    <col min="4" max="4" width="9.453125" style="21" customWidth="1"/>
    <col min="5" max="5" width="7.453125" style="21" customWidth="1"/>
    <col min="6" max="6" width="22.26953125" style="21" customWidth="1"/>
    <col min="7" max="7" width="29.81640625" style="21" customWidth="1"/>
    <col min="8" max="9" width="7.26953125" style="21" customWidth="1"/>
    <col min="10" max="10" width="7.7265625" style="21" hidden="1" customWidth="1"/>
    <col min="11" max="11" width="7.453125" style="21" hidden="1" customWidth="1"/>
    <col min="12" max="12" width="12" style="21" hidden="1" customWidth="1"/>
    <col min="13" max="13" width="7" style="21" customWidth="1"/>
    <col min="14" max="14" width="11.26953125" style="21" customWidth="1"/>
    <col min="15" max="15" width="11.81640625" style="21" customWidth="1"/>
    <col min="16" max="16" width="10.726562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96</v>
      </c>
      <c r="B9" s="691"/>
      <c r="C9" s="691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83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82</v>
      </c>
      <c r="O10" s="207">
        <v>69</v>
      </c>
      <c r="P10" s="208">
        <v>55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02" t="s">
        <v>6</v>
      </c>
      <c r="B15" s="702" t="s">
        <v>77</v>
      </c>
      <c r="C15" s="702"/>
      <c r="D15" s="687" t="s">
        <v>263</v>
      </c>
      <c r="E15" s="703" t="s">
        <v>8</v>
      </c>
      <c r="F15" s="703" t="s">
        <v>9</v>
      </c>
      <c r="G15" s="703" t="s">
        <v>10</v>
      </c>
      <c r="H15" s="713" t="s">
        <v>11</v>
      </c>
      <c r="I15" s="71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08"/>
      <c r="B16" s="708"/>
      <c r="C16" s="708"/>
      <c r="D16" s="687"/>
      <c r="E16" s="711"/>
      <c r="F16" s="711"/>
      <c r="G16" s="711"/>
      <c r="H16" s="714"/>
      <c r="I16" s="714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s="46" customFormat="1" x14ac:dyDescent="0.25">
      <c r="A17" s="245">
        <f t="shared" ref="A17:A38" si="0">_xlfn.RANK.EQ(I17,I$17:I$38)</f>
        <v>1</v>
      </c>
      <c r="B17" s="229" t="s">
        <v>270</v>
      </c>
      <c r="C17" s="247"/>
      <c r="D17" s="85">
        <v>1997</v>
      </c>
      <c r="E17" s="615" t="s">
        <v>3</v>
      </c>
      <c r="F17" s="270" t="s">
        <v>218</v>
      </c>
      <c r="G17" s="612" t="s">
        <v>345</v>
      </c>
      <c r="H17" s="233">
        <v>84.9</v>
      </c>
      <c r="I17" s="494">
        <v>92</v>
      </c>
      <c r="J17" s="35"/>
      <c r="K17" s="25"/>
      <c r="L17" s="7"/>
      <c r="M17" s="416">
        <f>IF(A17=1,20,IF(A17=2,18,IF(A17=3,16,IF(A17&gt;19,0,19-A17))))</f>
        <v>20</v>
      </c>
      <c r="N17" s="8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72" t="s">
        <v>351</v>
      </c>
      <c r="P17" s="170"/>
      <c r="Q17" s="22"/>
    </row>
    <row r="18" spans="1:18" x14ac:dyDescent="0.25">
      <c r="A18" s="245">
        <f t="shared" si="0"/>
        <v>2</v>
      </c>
      <c r="B18" s="229" t="s">
        <v>268</v>
      </c>
      <c r="C18" s="247"/>
      <c r="D18" s="85">
        <v>2004</v>
      </c>
      <c r="E18" s="421" t="s">
        <v>4</v>
      </c>
      <c r="F18" s="94" t="s">
        <v>218</v>
      </c>
      <c r="G18" s="271" t="s">
        <v>345</v>
      </c>
      <c r="H18" s="235">
        <v>81.849999999999994</v>
      </c>
      <c r="I18" s="35">
        <v>66</v>
      </c>
      <c r="J18" s="35"/>
      <c r="K18" s="25"/>
      <c r="L18" s="7"/>
      <c r="M18" s="416">
        <f>IF(A18=1,20,IF(A18=2,18,IF(A18=3,16,IF(A18&gt;19,0,19-A18))))</f>
        <v>18</v>
      </c>
      <c r="N18" s="41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631" t="s">
        <v>136</v>
      </c>
      <c r="P18" s="170"/>
      <c r="Q18" s="22"/>
      <c r="R18" s="49"/>
    </row>
    <row r="19" spans="1:18" ht="12.75" customHeight="1" x14ac:dyDescent="0.25">
      <c r="A19" s="245">
        <f t="shared" si="0"/>
        <v>3</v>
      </c>
      <c r="B19" s="229" t="s">
        <v>352</v>
      </c>
      <c r="C19" s="247"/>
      <c r="D19" s="85">
        <v>1997</v>
      </c>
      <c r="E19" s="263" t="s">
        <v>5</v>
      </c>
      <c r="F19" s="86" t="s">
        <v>299</v>
      </c>
      <c r="G19" s="630" t="s">
        <v>183</v>
      </c>
      <c r="H19" s="232">
        <v>84.5</v>
      </c>
      <c r="I19" s="494">
        <v>30</v>
      </c>
      <c r="J19" s="35"/>
      <c r="K19" s="25"/>
      <c r="L19" s="7"/>
      <c r="M19" s="416">
        <f>IF(A19=1,20,IF(A19=2,18,IF(A19=3,16,IF(A19&gt;19,0,19-A19))))</f>
        <v>16</v>
      </c>
      <c r="N19" s="42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72" t="s">
        <v>353</v>
      </c>
      <c r="P19" s="170"/>
      <c r="Q19" s="22"/>
      <c r="R19" s="39"/>
    </row>
    <row r="20" spans="1:18" ht="12.75" hidden="1" customHeight="1" x14ac:dyDescent="0.25">
      <c r="A20" s="245" t="e">
        <f t="shared" si="0"/>
        <v>#N/A</v>
      </c>
      <c r="B20" s="229"/>
      <c r="C20" s="247"/>
      <c r="D20" s="94"/>
      <c r="E20" s="87"/>
      <c r="F20" s="83"/>
      <c r="G20" s="96"/>
      <c r="H20" s="232"/>
      <c r="I20" s="35"/>
      <c r="J20" s="35"/>
      <c r="K20" s="25"/>
      <c r="L20" s="7"/>
      <c r="M20" s="416" t="e">
        <f t="shared" ref="M20:M28" si="1">IF(A20=1,20,IF(A20=2,18,IF(A20=3,16,IF(A20&gt;19,0,19-A20))))</f>
        <v>#N/A</v>
      </c>
      <c r="N20" s="418" t="str">
        <f t="shared" ref="N20:N28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75"/>
      <c r="P20" s="70"/>
      <c r="Q20" s="22"/>
      <c r="R20" s="39"/>
    </row>
    <row r="21" spans="1:18" s="102" customFormat="1" ht="12.75" hidden="1" customHeight="1" x14ac:dyDescent="0.25">
      <c r="A21" s="245" t="e">
        <f t="shared" si="0"/>
        <v>#N/A</v>
      </c>
      <c r="B21" s="229"/>
      <c r="C21" s="247"/>
      <c r="D21" s="94"/>
      <c r="E21" s="366"/>
      <c r="F21" s="83"/>
      <c r="G21" s="96"/>
      <c r="H21" s="238"/>
      <c r="I21" s="25"/>
      <c r="J21" s="25"/>
      <c r="K21" s="25"/>
      <c r="L21" s="7"/>
      <c r="M21" s="416" t="e">
        <f t="shared" si="1"/>
        <v>#N/A</v>
      </c>
      <c r="N21" s="82" t="str">
        <f t="shared" si="2"/>
        <v>-</v>
      </c>
      <c r="O21" s="75"/>
      <c r="P21" s="70"/>
      <c r="Q21" s="22"/>
      <c r="R21" s="103"/>
    </row>
    <row r="22" spans="1:18" s="102" customFormat="1" ht="12.75" hidden="1" customHeight="1" x14ac:dyDescent="0.25">
      <c r="A22" s="245" t="e">
        <f t="shared" si="0"/>
        <v>#N/A</v>
      </c>
      <c r="B22" s="229"/>
      <c r="C22" s="247"/>
      <c r="D22" s="18"/>
      <c r="E22" s="263"/>
      <c r="F22" s="86"/>
      <c r="G22" s="83"/>
      <c r="H22" s="232"/>
      <c r="I22" s="35"/>
      <c r="J22" s="35"/>
      <c r="K22" s="25"/>
      <c r="L22" s="7"/>
      <c r="M22" s="416" t="e">
        <f t="shared" si="1"/>
        <v>#N/A</v>
      </c>
      <c r="N22" s="82" t="str">
        <f t="shared" si="2"/>
        <v>-</v>
      </c>
      <c r="O22" s="75"/>
      <c r="P22" s="70"/>
      <c r="Q22" s="22"/>
      <c r="R22" s="103"/>
    </row>
    <row r="23" spans="1:18" s="102" customFormat="1" ht="12.75" hidden="1" customHeight="1" x14ac:dyDescent="0.25">
      <c r="A23" s="245" t="e">
        <f t="shared" si="0"/>
        <v>#N/A</v>
      </c>
      <c r="B23" s="229"/>
      <c r="C23" s="247"/>
      <c r="D23" s="167"/>
      <c r="E23" s="269"/>
      <c r="F23" s="42"/>
      <c r="G23" s="95"/>
      <c r="H23" s="272"/>
      <c r="I23" s="273"/>
      <c r="J23" s="273"/>
      <c r="K23" s="274"/>
      <c r="L23" s="275"/>
      <c r="M23" s="416" t="e">
        <f t="shared" si="1"/>
        <v>#N/A</v>
      </c>
      <c r="N23" s="82" t="str">
        <f t="shared" si="2"/>
        <v>-</v>
      </c>
      <c r="O23" s="72"/>
      <c r="P23" s="170"/>
      <c r="Q23" s="22"/>
      <c r="R23" s="103"/>
    </row>
    <row r="24" spans="1:18" s="43" customFormat="1" ht="12.75" hidden="1" customHeight="1" x14ac:dyDescent="0.25">
      <c r="A24" s="245" t="e">
        <f t="shared" si="0"/>
        <v>#N/A</v>
      </c>
      <c r="B24" s="229"/>
      <c r="C24" s="247"/>
      <c r="D24" s="18"/>
      <c r="E24" s="263"/>
      <c r="F24" s="86"/>
      <c r="G24" s="96"/>
      <c r="H24" s="232"/>
      <c r="I24" s="35"/>
      <c r="J24" s="35"/>
      <c r="K24" s="25"/>
      <c r="L24" s="7"/>
      <c r="M24" s="416" t="e">
        <f t="shared" si="1"/>
        <v>#N/A</v>
      </c>
      <c r="N24" s="82" t="str">
        <f t="shared" si="2"/>
        <v>-</v>
      </c>
      <c r="O24" s="72"/>
      <c r="P24" s="170"/>
      <c r="Q24" s="22"/>
      <c r="R24" s="103"/>
    </row>
    <row r="25" spans="1:18" s="79" customFormat="1" ht="12.75" hidden="1" customHeight="1" x14ac:dyDescent="0.25">
      <c r="A25" s="245" t="e">
        <f t="shared" si="0"/>
        <v>#N/A</v>
      </c>
      <c r="B25" s="229"/>
      <c r="C25" s="247"/>
      <c r="D25" s="18"/>
      <c r="E25" s="263"/>
      <c r="F25" s="86"/>
      <c r="G25" s="374"/>
      <c r="H25" s="232"/>
      <c r="I25" s="35"/>
      <c r="J25" s="35"/>
      <c r="K25" s="25"/>
      <c r="L25" s="7"/>
      <c r="M25" s="416" t="e">
        <f t="shared" si="1"/>
        <v>#N/A</v>
      </c>
      <c r="N25" s="82" t="str">
        <f t="shared" si="2"/>
        <v>-</v>
      </c>
      <c r="O25" s="72"/>
      <c r="P25" s="170"/>
      <c r="Q25" s="22"/>
      <c r="R25" s="80"/>
    </row>
    <row r="26" spans="1:18" s="79" customFormat="1" ht="12.75" hidden="1" customHeight="1" x14ac:dyDescent="0.25">
      <c r="A26" s="122" t="e">
        <f t="shared" si="0"/>
        <v>#N/A</v>
      </c>
      <c r="B26" s="229"/>
      <c r="C26" s="247"/>
      <c r="D26" s="86"/>
      <c r="E26" s="86"/>
      <c r="F26" s="83"/>
      <c r="G26" s="256"/>
      <c r="H26" s="236"/>
      <c r="I26" s="83"/>
      <c r="J26" s="36"/>
      <c r="K26" s="83"/>
      <c r="L26" s="85"/>
      <c r="M26" s="416" t="e">
        <f t="shared" si="1"/>
        <v>#N/A</v>
      </c>
      <c r="N26" s="16" t="str">
        <f t="shared" si="2"/>
        <v>-</v>
      </c>
      <c r="O26" s="72"/>
      <c r="P26" s="170"/>
      <c r="Q26" s="22"/>
      <c r="R26" s="80"/>
    </row>
    <row r="27" spans="1:18" s="79" customFormat="1" ht="12.75" hidden="1" customHeight="1" x14ac:dyDescent="0.25">
      <c r="A27" s="251" t="e">
        <f t="shared" si="0"/>
        <v>#N/A</v>
      </c>
      <c r="B27" s="252"/>
      <c r="C27" s="129"/>
      <c r="D27" s="18"/>
      <c r="E27" s="26"/>
      <c r="F27" s="94"/>
      <c r="G27" s="266"/>
      <c r="H27" s="253"/>
      <c r="I27" s="254"/>
      <c r="J27" s="254"/>
      <c r="K27" s="26"/>
      <c r="L27" s="18"/>
      <c r="M27" s="416" t="e">
        <f t="shared" si="1"/>
        <v>#N/A</v>
      </c>
      <c r="N27" s="82" t="str">
        <f t="shared" si="2"/>
        <v>-</v>
      </c>
      <c r="O27" s="72"/>
      <c r="P27" s="170"/>
      <c r="Q27" s="22"/>
      <c r="R27" s="80"/>
    </row>
    <row r="28" spans="1:18" s="79" customFormat="1" ht="12.75" hidden="1" customHeight="1" x14ac:dyDescent="0.25">
      <c r="A28" s="251" t="e">
        <f t="shared" si="0"/>
        <v>#N/A</v>
      </c>
      <c r="B28" s="252"/>
      <c r="C28" s="129"/>
      <c r="D28" s="18"/>
      <c r="E28" s="26"/>
      <c r="F28" s="94"/>
      <c r="G28" s="26"/>
      <c r="H28" s="253"/>
      <c r="I28" s="254"/>
      <c r="J28" s="254"/>
      <c r="K28" s="26"/>
      <c r="L28" s="18"/>
      <c r="M28" s="416" t="e">
        <f t="shared" si="1"/>
        <v>#N/A</v>
      </c>
      <c r="N28" s="16" t="str">
        <f t="shared" si="2"/>
        <v>-</v>
      </c>
      <c r="O28" s="72"/>
      <c r="P28" s="170"/>
      <c r="Q28" s="22"/>
      <c r="R28" s="80"/>
    </row>
    <row r="29" spans="1:18" s="102" customFormat="1" ht="12.75" hidden="1" customHeight="1" x14ac:dyDescent="0.25">
      <c r="A29" s="251" t="e">
        <f t="shared" si="0"/>
        <v>#N/A</v>
      </c>
      <c r="B29" s="252"/>
      <c r="C29" s="129"/>
      <c r="D29" s="94"/>
      <c r="E29" s="26"/>
      <c r="F29" s="26"/>
      <c r="G29" s="26"/>
      <c r="H29" s="265"/>
      <c r="I29" s="26"/>
      <c r="J29" s="26"/>
      <c r="K29" s="26"/>
      <c r="L29" s="18"/>
      <c r="M29" s="14" t="e">
        <f t="shared" ref="M29" si="3">IF(A29=1,20,IF(A29=2,18,IF(A29=3,16,IF(A29&gt;19,0,19-A29))))</f>
        <v>#N/A</v>
      </c>
      <c r="N29" s="16" t="str">
        <f t="shared" ref="N29" si="4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72"/>
      <c r="P29" s="170"/>
      <c r="Q29" s="22"/>
      <c r="R29" s="103"/>
    </row>
    <row r="30" spans="1:18" s="102" customFormat="1" ht="12.75" hidden="1" customHeight="1" x14ac:dyDescent="0.25">
      <c r="A30" s="251" t="e">
        <f t="shared" si="0"/>
        <v>#N/A</v>
      </c>
      <c r="B30" s="252"/>
      <c r="C30" s="129"/>
      <c r="D30" s="94"/>
      <c r="E30" s="26"/>
      <c r="F30" s="26"/>
      <c r="G30" s="26"/>
      <c r="H30" s="265"/>
      <c r="I30" s="26"/>
      <c r="J30" s="26"/>
      <c r="K30" s="26"/>
      <c r="L30" s="18"/>
      <c r="M30" s="14" t="e">
        <f t="shared" ref="M30:M36" si="5">IF(A30=1,20,IF(A30=2,18,IF(A30=3,16,IF(A30&gt;19,0,19-A30))))</f>
        <v>#N/A</v>
      </c>
      <c r="N30" s="16" t="str">
        <f t="shared" ref="N30:N36" si="6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72"/>
      <c r="P30" s="170"/>
      <c r="Q30" s="22"/>
      <c r="R30" s="103"/>
    </row>
    <row r="31" spans="1:18" s="102" customFormat="1" ht="12.75" hidden="1" customHeight="1" x14ac:dyDescent="0.25">
      <c r="A31" s="251" t="e">
        <f t="shared" si="0"/>
        <v>#N/A</v>
      </c>
      <c r="B31" s="252"/>
      <c r="C31" s="129"/>
      <c r="D31" s="94"/>
      <c r="E31" s="26"/>
      <c r="F31" s="26"/>
      <c r="G31" s="26"/>
      <c r="H31" s="265"/>
      <c r="I31" s="26"/>
      <c r="J31" s="26"/>
      <c r="K31" s="26"/>
      <c r="L31" s="18"/>
      <c r="M31" s="14" t="e">
        <f t="shared" si="5"/>
        <v>#N/A</v>
      </c>
      <c r="N31" s="16" t="str">
        <f t="shared" si="6"/>
        <v>-</v>
      </c>
      <c r="O31" s="72"/>
      <c r="P31" s="170"/>
      <c r="Q31" s="22"/>
      <c r="R31" s="103"/>
    </row>
    <row r="32" spans="1:18" s="102" customFormat="1" ht="12.75" hidden="1" customHeight="1" x14ac:dyDescent="0.25">
      <c r="A32" s="251" t="e">
        <f t="shared" si="0"/>
        <v>#N/A</v>
      </c>
      <c r="B32" s="252"/>
      <c r="C32" s="129"/>
      <c r="D32" s="94"/>
      <c r="E32" s="26"/>
      <c r="F32" s="26"/>
      <c r="G32" s="26"/>
      <c r="H32" s="265"/>
      <c r="I32" s="26"/>
      <c r="J32" s="26"/>
      <c r="K32" s="26"/>
      <c r="L32" s="18"/>
      <c r="M32" s="14" t="e">
        <f t="shared" si="5"/>
        <v>#N/A</v>
      </c>
      <c r="N32" s="16" t="str">
        <f t="shared" si="6"/>
        <v>-</v>
      </c>
      <c r="O32" s="72"/>
      <c r="P32" s="170"/>
      <c r="Q32" s="22"/>
      <c r="R32" s="103"/>
    </row>
    <row r="33" spans="1:18" s="102" customFormat="1" ht="12.75" hidden="1" customHeight="1" x14ac:dyDescent="0.25">
      <c r="A33" s="251" t="e">
        <f t="shared" si="0"/>
        <v>#N/A</v>
      </c>
      <c r="B33" s="252"/>
      <c r="C33" s="129"/>
      <c r="D33" s="94"/>
      <c r="E33" s="26"/>
      <c r="F33" s="26"/>
      <c r="G33" s="26"/>
      <c r="H33" s="265"/>
      <c r="I33" s="26"/>
      <c r="J33" s="26"/>
      <c r="K33" s="26"/>
      <c r="L33" s="18"/>
      <c r="M33" s="14" t="e">
        <f t="shared" si="5"/>
        <v>#N/A</v>
      </c>
      <c r="N33" s="16" t="str">
        <f t="shared" si="6"/>
        <v>-</v>
      </c>
      <c r="O33" s="72"/>
      <c r="P33" s="170"/>
      <c r="Q33" s="22"/>
      <c r="R33" s="103"/>
    </row>
    <row r="34" spans="1:18" s="79" customFormat="1" ht="12.75" hidden="1" customHeight="1" x14ac:dyDescent="0.25">
      <c r="A34" s="251" t="e">
        <f t="shared" si="0"/>
        <v>#N/A</v>
      </c>
      <c r="B34" s="252"/>
      <c r="C34" s="129"/>
      <c r="D34" s="94"/>
      <c r="E34" s="26"/>
      <c r="F34" s="26"/>
      <c r="G34" s="26"/>
      <c r="H34" s="265"/>
      <c r="I34" s="26"/>
      <c r="J34" s="26"/>
      <c r="K34" s="26"/>
      <c r="L34" s="18"/>
      <c r="M34" s="14" t="e">
        <f t="shared" si="5"/>
        <v>#N/A</v>
      </c>
      <c r="N34" s="16" t="str">
        <f t="shared" si="6"/>
        <v>-</v>
      </c>
      <c r="O34" s="72"/>
      <c r="P34" s="170"/>
      <c r="Q34" s="22"/>
      <c r="R34" s="80"/>
    </row>
    <row r="35" spans="1:18" s="79" customFormat="1" ht="12.75" hidden="1" customHeight="1" x14ac:dyDescent="0.25">
      <c r="A35" s="251" t="e">
        <f t="shared" si="0"/>
        <v>#N/A</v>
      </c>
      <c r="B35" s="252"/>
      <c r="C35" s="129"/>
      <c r="D35" s="94"/>
      <c r="E35" s="26"/>
      <c r="F35" s="26"/>
      <c r="G35" s="26"/>
      <c r="H35" s="265"/>
      <c r="I35" s="26"/>
      <c r="J35" s="26"/>
      <c r="K35" s="26"/>
      <c r="L35" s="18"/>
      <c r="M35" s="14" t="e">
        <f t="shared" si="5"/>
        <v>#N/A</v>
      </c>
      <c r="N35" s="16" t="str">
        <f t="shared" si="6"/>
        <v>-</v>
      </c>
      <c r="O35" s="72"/>
      <c r="P35" s="170"/>
      <c r="Q35" s="22"/>
      <c r="R35" s="80"/>
    </row>
    <row r="36" spans="1:18" ht="12.75" hidden="1" customHeight="1" x14ac:dyDescent="0.25">
      <c r="A36" s="251" t="e">
        <f t="shared" si="0"/>
        <v>#N/A</v>
      </c>
      <c r="B36" s="252"/>
      <c r="C36" s="129"/>
      <c r="D36" s="94"/>
      <c r="E36" s="26"/>
      <c r="F36" s="26"/>
      <c r="G36" s="26"/>
      <c r="H36" s="265"/>
      <c r="I36" s="26"/>
      <c r="J36" s="26"/>
      <c r="K36" s="26"/>
      <c r="L36" s="18"/>
      <c r="M36" s="14" t="e">
        <f t="shared" si="5"/>
        <v>#N/A</v>
      </c>
      <c r="N36" s="16" t="str">
        <f t="shared" si="6"/>
        <v>-</v>
      </c>
      <c r="O36" s="72"/>
      <c r="P36" s="170"/>
      <c r="Q36" s="22"/>
      <c r="R36" s="31"/>
    </row>
    <row r="37" spans="1:18" s="102" customFormat="1" ht="12.75" hidden="1" customHeight="1" x14ac:dyDescent="0.25">
      <c r="A37" s="122" t="e">
        <f t="shared" si="0"/>
        <v>#N/A</v>
      </c>
      <c r="B37" s="111"/>
      <c r="C37" s="112"/>
      <c r="D37" s="85"/>
      <c r="E37" s="83"/>
      <c r="F37" s="83"/>
      <c r="G37" s="95"/>
      <c r="H37" s="84"/>
      <c r="I37" s="83"/>
      <c r="J37" s="83"/>
      <c r="K37" s="83"/>
      <c r="L37" s="85"/>
      <c r="M37" s="25" t="e">
        <f t="shared" ref="M37:M38" si="7">IF(A37=1,20,IF(A37=2,18,IF(A37=3,16,IF(A37&gt;19,0,19-A37))))</f>
        <v>#N/A</v>
      </c>
      <c r="N37" s="82" t="str">
        <f t="shared" ref="N37:N38" si="8">IF(AND(NOT(OR(E37="МСМК",E37="ЗМС")),I37&gt;=$N$10),"+МСМК",IF(AND(OR(E37="МСМК",E37="ЗМС"),I37&gt;=$N$10),"МСМК",IF(AND(NOT(OR(E37="МСМК",E37="МС",E37="ЗМС")),I37&gt;=$O$10),"+МС",IF(AND(OR(E37="МСМК",E37="МС",E37="ЗМС"),I37&gt;=$O$10),"МС",IF(AND(NOT(OR(E37="ЗМС",E37="МСМК",E37="МС",E37="КМС")),I37&gt;=$P$10),"+КМС",IF(AND(OR(E37="ЗМС",E37="МСМК",E37="МС",E37="КМС"),I37&gt;=$P$10),"КМС","-"))))))</f>
        <v>-</v>
      </c>
      <c r="O37" s="66"/>
      <c r="P37" s="38"/>
      <c r="Q37" s="22"/>
      <c r="R37" s="103"/>
    </row>
    <row r="38" spans="1:18" s="102" customFormat="1" ht="12.75" hidden="1" customHeight="1" x14ac:dyDescent="0.25">
      <c r="A38" s="122" t="e">
        <f t="shared" si="0"/>
        <v>#N/A</v>
      </c>
      <c r="B38" s="118"/>
      <c r="C38" s="110"/>
      <c r="D38" s="48"/>
      <c r="E38" s="48"/>
      <c r="F38" s="42"/>
      <c r="G38" s="42"/>
      <c r="H38" s="47"/>
      <c r="I38" s="50"/>
      <c r="J38" s="50"/>
      <c r="K38" s="42"/>
      <c r="L38" s="45">
        <v>152</v>
      </c>
      <c r="M38" s="96" t="e">
        <f t="shared" si="7"/>
        <v>#N/A</v>
      </c>
      <c r="N38" s="83" t="str">
        <f t="shared" si="8"/>
        <v>-</v>
      </c>
      <c r="O38" s="119"/>
      <c r="P38" s="171"/>
      <c r="Q38" s="22"/>
      <c r="R38" s="103"/>
    </row>
    <row r="39" spans="1:18" s="102" customFormat="1" x14ac:dyDescent="0.25">
      <c r="H39" s="103"/>
      <c r="I39" s="103"/>
      <c r="J39" s="103"/>
      <c r="K39" s="103"/>
      <c r="L39" s="103"/>
      <c r="M39" s="103"/>
      <c r="N39" s="103"/>
      <c r="O39" s="103"/>
      <c r="P39" s="103"/>
    </row>
    <row r="40" spans="1:18" s="102" customFormat="1" ht="13" x14ac:dyDescent="0.3">
      <c r="A40" s="200" t="s">
        <v>16</v>
      </c>
      <c r="B40" s="103"/>
      <c r="C40" s="103"/>
      <c r="D40" s="257" t="s">
        <v>416</v>
      </c>
      <c r="F40" s="6"/>
      <c r="G40" s="200" t="s">
        <v>112</v>
      </c>
      <c r="I40" s="103"/>
      <c r="J40" s="103"/>
      <c r="K40" s="103"/>
      <c r="M40" s="257" t="s">
        <v>417</v>
      </c>
    </row>
    <row r="41" spans="1:18" s="102" customFormat="1" ht="13" x14ac:dyDescent="0.3">
      <c r="A41" s="200"/>
      <c r="B41" s="103"/>
      <c r="C41" s="103"/>
      <c r="D41" s="201"/>
      <c r="F41" s="6"/>
      <c r="G41" s="200"/>
      <c r="I41" s="103"/>
      <c r="J41" s="103"/>
      <c r="K41" s="103"/>
      <c r="M41" s="257"/>
    </row>
    <row r="42" spans="1:18" s="102" customFormat="1" ht="13" x14ac:dyDescent="0.3">
      <c r="A42" s="200" t="s">
        <v>17</v>
      </c>
      <c r="B42" s="103"/>
      <c r="C42" s="103"/>
      <c r="D42" s="5" t="s">
        <v>114</v>
      </c>
      <c r="E42" s="103"/>
      <c r="F42" s="103"/>
      <c r="G42" s="200" t="s">
        <v>115</v>
      </c>
      <c r="I42" s="103"/>
      <c r="J42" s="103"/>
      <c r="K42" s="103"/>
      <c r="M42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7:O1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topLeftCell="A2" zoomScale="85" zoomScaleNormal="100" zoomScaleSheetLayoutView="85" workbookViewId="0">
      <selection activeCell="I48" sqref="I48"/>
    </sheetView>
  </sheetViews>
  <sheetFormatPr defaultColWidth="9.1796875" defaultRowHeight="12.5" x14ac:dyDescent="0.25"/>
  <cols>
    <col min="1" max="1" width="6.81640625" style="102" customWidth="1"/>
    <col min="2" max="2" width="9.1796875" style="102"/>
    <col min="3" max="3" width="14.26953125" style="102" customWidth="1"/>
    <col min="4" max="4" width="9.453125" style="102" customWidth="1"/>
    <col min="5" max="5" width="7.453125" style="102" customWidth="1"/>
    <col min="6" max="6" width="28.453125" style="102" customWidth="1"/>
    <col min="7" max="7" width="30.81640625" style="102" customWidth="1"/>
    <col min="8" max="9" width="7.26953125" style="102" customWidth="1"/>
    <col min="10" max="10" width="7.7265625" style="102" hidden="1" customWidth="1"/>
    <col min="11" max="11" width="7.453125" style="102" hidden="1" customWidth="1"/>
    <col min="12" max="12" width="12" style="102" hidden="1" customWidth="1"/>
    <col min="13" max="13" width="7" style="102" customWidth="1"/>
    <col min="14" max="14" width="11.26953125" style="102" customWidth="1"/>
    <col min="15" max="15" width="11.81640625" style="102" customWidth="1"/>
    <col min="16" max="16" width="10.726562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715">
        <v>102</v>
      </c>
      <c r="B9" s="715"/>
      <c r="C9" s="715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715"/>
      <c r="B10" s="715"/>
      <c r="C10" s="715"/>
      <c r="D10" s="685" t="s">
        <v>259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84</v>
      </c>
      <c r="O10" s="207">
        <v>72</v>
      </c>
      <c r="P10" s="208">
        <v>57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ht="11.25" customHeight="1" x14ac:dyDescent="0.25">
      <c r="A15" s="702" t="s">
        <v>6</v>
      </c>
      <c r="B15" s="702" t="s">
        <v>77</v>
      </c>
      <c r="C15" s="702"/>
      <c r="D15" s="687" t="s">
        <v>263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08"/>
      <c r="B16" s="708"/>
      <c r="C16" s="708"/>
      <c r="D16" s="687"/>
      <c r="E16" s="711"/>
      <c r="F16" s="711"/>
      <c r="G16" s="711"/>
      <c r="H16" s="711"/>
      <c r="I16" s="711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s="22" customFormat="1" x14ac:dyDescent="0.25">
      <c r="A17" s="245">
        <f>_xlfn.RANK.EQ(I17,I$17:I$39)</f>
        <v>1</v>
      </c>
      <c r="B17" s="229" t="s">
        <v>255</v>
      </c>
      <c r="C17" s="247"/>
      <c r="D17" s="210">
        <v>1984</v>
      </c>
      <c r="E17" s="464" t="s">
        <v>3</v>
      </c>
      <c r="F17" s="461" t="s">
        <v>423</v>
      </c>
      <c r="G17" s="632" t="s">
        <v>345</v>
      </c>
      <c r="H17" s="492">
        <v>89.25</v>
      </c>
      <c r="I17" s="493">
        <v>60</v>
      </c>
      <c r="J17" s="461"/>
      <c r="K17" s="461"/>
      <c r="L17" s="125"/>
      <c r="M17" s="489">
        <f>IF(A17=1,20,IF(A17=2,18,IF(A17=3,16,IF(A17&gt;19,0,19-A17))))</f>
        <v>20</v>
      </c>
      <c r="N17" s="83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490" t="s">
        <v>351</v>
      </c>
      <c r="P17" s="37"/>
    </row>
    <row r="18" spans="1:18" s="46" customFormat="1" x14ac:dyDescent="0.25">
      <c r="A18" s="245">
        <f>_xlfn.RANK.EQ(I18,I$17:I$39)</f>
        <v>2</v>
      </c>
      <c r="B18" s="229" t="s">
        <v>354</v>
      </c>
      <c r="C18" s="247"/>
      <c r="D18" s="85">
        <v>2003</v>
      </c>
      <c r="E18" s="464" t="s">
        <v>5</v>
      </c>
      <c r="F18" s="270" t="s">
        <v>218</v>
      </c>
      <c r="G18" s="632" t="s">
        <v>345</v>
      </c>
      <c r="H18" s="233">
        <v>87.35</v>
      </c>
      <c r="I18" s="35">
        <v>58</v>
      </c>
      <c r="J18" s="35"/>
      <c r="K18" s="25"/>
      <c r="L18" s="7"/>
      <c r="M18" s="489">
        <f>IF(A18=1,20,IF(A18=2,18,IF(A18=3,16,IF(A18&gt;19,0,19-A18))))</f>
        <v>18</v>
      </c>
      <c r="N18" s="8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495" t="s">
        <v>277</v>
      </c>
      <c r="P18" s="170"/>
      <c r="Q18" s="22"/>
    </row>
    <row r="19" spans="1:18" x14ac:dyDescent="0.25">
      <c r="A19" s="245">
        <f>_xlfn.RANK.EQ(I19,I$17:I$39)</f>
        <v>3</v>
      </c>
      <c r="B19" s="229" t="s">
        <v>271</v>
      </c>
      <c r="C19" s="247"/>
      <c r="D19" s="85">
        <v>1998</v>
      </c>
      <c r="E19" s="421" t="s">
        <v>4</v>
      </c>
      <c r="F19" s="26" t="s">
        <v>272</v>
      </c>
      <c r="G19" s="96" t="s">
        <v>183</v>
      </c>
      <c r="H19" s="235">
        <v>92.65</v>
      </c>
      <c r="I19" s="270">
        <v>46</v>
      </c>
      <c r="J19" s="25"/>
      <c r="K19" s="25"/>
      <c r="L19" s="7"/>
      <c r="M19" s="614">
        <f>IF(A19=1,20,IF(A19=2,18,IF(A19=3,16,IF(A19&gt;19,0,19-A19))))</f>
        <v>16</v>
      </c>
      <c r="N19" s="25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34" t="s">
        <v>355</v>
      </c>
      <c r="P19" s="170"/>
      <c r="Q19" s="22"/>
      <c r="R19" s="49"/>
    </row>
    <row r="20" spans="1:18" ht="12.75" customHeight="1" x14ac:dyDescent="0.25">
      <c r="A20" s="245">
        <f>_xlfn.RANK.EQ(I20,I$17:I$39)</f>
        <v>4</v>
      </c>
      <c r="B20" s="229" t="s">
        <v>225</v>
      </c>
      <c r="C20" s="247"/>
      <c r="D20" s="210">
        <v>1983</v>
      </c>
      <c r="E20" s="615" t="s">
        <v>5</v>
      </c>
      <c r="F20" s="493" t="s">
        <v>134</v>
      </c>
      <c r="G20" s="612" t="s">
        <v>183</v>
      </c>
      <c r="H20" s="492">
        <v>93.1</v>
      </c>
      <c r="I20" s="633">
        <v>34</v>
      </c>
      <c r="J20" s="633"/>
      <c r="K20" s="614"/>
      <c r="L20" s="125"/>
      <c r="M20" s="669">
        <f>IF(A20=1,20,IF(A20=2,18,IF(A20=3,16,IF(A20&gt;19,0,19-A20))))</f>
        <v>15</v>
      </c>
      <c r="N20" s="83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670" t="s">
        <v>135</v>
      </c>
      <c r="P20" s="37"/>
      <c r="Q20" s="22"/>
      <c r="R20" s="103"/>
    </row>
    <row r="21" spans="1:18" ht="12.75" hidden="1" customHeight="1" x14ac:dyDescent="0.25">
      <c r="A21" s="245" t="e">
        <f t="shared" ref="A21:A39" si="0">_xlfn.RANK.EQ(I21,I$17:I$39)</f>
        <v>#N/A</v>
      </c>
      <c r="B21" s="229"/>
      <c r="C21" s="247"/>
      <c r="D21" s="94"/>
      <c r="E21" s="87"/>
      <c r="F21" s="83"/>
      <c r="G21" s="96"/>
      <c r="H21" s="232"/>
      <c r="I21" s="35"/>
      <c r="J21" s="35"/>
      <c r="K21" s="25"/>
      <c r="L21" s="7"/>
      <c r="M21" s="461" t="e">
        <f t="shared" ref="M21:M39" si="1">IF(A21=1,20,IF(A21=2,18,IF(A21=3,16,IF(A21&gt;19,0,19-A21))))</f>
        <v>#N/A</v>
      </c>
      <c r="N21" s="418" t="str">
        <f t="shared" ref="N21:N39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75"/>
      <c r="P21" s="70"/>
      <c r="Q21" s="22"/>
      <c r="R21" s="103"/>
    </row>
    <row r="22" spans="1:18" ht="12.75" hidden="1" customHeight="1" x14ac:dyDescent="0.25">
      <c r="A22" s="245" t="e">
        <f t="shared" si="0"/>
        <v>#N/A</v>
      </c>
      <c r="B22" s="229"/>
      <c r="C22" s="247"/>
      <c r="D22" s="94"/>
      <c r="E22" s="464"/>
      <c r="F22" s="83"/>
      <c r="G22" s="96"/>
      <c r="H22" s="238"/>
      <c r="I22" s="25"/>
      <c r="J22" s="25"/>
      <c r="K22" s="25"/>
      <c r="L22" s="7"/>
      <c r="M22" s="461" t="e">
        <f t="shared" si="1"/>
        <v>#N/A</v>
      </c>
      <c r="N22" s="82" t="str">
        <f t="shared" si="2"/>
        <v>-</v>
      </c>
      <c r="O22" s="75"/>
      <c r="P22" s="70"/>
      <c r="Q22" s="22"/>
      <c r="R22" s="103"/>
    </row>
    <row r="23" spans="1:18" ht="12.75" hidden="1" customHeight="1" x14ac:dyDescent="0.25">
      <c r="A23" s="245" t="e">
        <f t="shared" si="0"/>
        <v>#N/A</v>
      </c>
      <c r="B23" s="229"/>
      <c r="C23" s="247"/>
      <c r="D23" s="18"/>
      <c r="E23" s="464"/>
      <c r="F23" s="86"/>
      <c r="G23" s="83"/>
      <c r="H23" s="232"/>
      <c r="I23" s="35"/>
      <c r="J23" s="35"/>
      <c r="K23" s="25"/>
      <c r="L23" s="7"/>
      <c r="M23" s="461" t="e">
        <f t="shared" si="1"/>
        <v>#N/A</v>
      </c>
      <c r="N23" s="82" t="str">
        <f t="shared" si="2"/>
        <v>-</v>
      </c>
      <c r="O23" s="75"/>
      <c r="P23" s="70"/>
      <c r="Q23" s="22"/>
      <c r="R23" s="103"/>
    </row>
    <row r="24" spans="1:18" ht="12.75" hidden="1" customHeight="1" x14ac:dyDescent="0.25">
      <c r="A24" s="245" t="e">
        <f t="shared" si="0"/>
        <v>#N/A</v>
      </c>
      <c r="B24" s="229"/>
      <c r="C24" s="247"/>
      <c r="D24" s="167"/>
      <c r="E24" s="269"/>
      <c r="F24" s="42"/>
      <c r="G24" s="95"/>
      <c r="H24" s="272"/>
      <c r="I24" s="273"/>
      <c r="J24" s="273"/>
      <c r="K24" s="274"/>
      <c r="L24" s="275"/>
      <c r="M24" s="461" t="e">
        <f t="shared" si="1"/>
        <v>#N/A</v>
      </c>
      <c r="N24" s="82" t="str">
        <f t="shared" si="2"/>
        <v>-</v>
      </c>
      <c r="O24" s="72"/>
      <c r="P24" s="170"/>
      <c r="Q24" s="22"/>
      <c r="R24" s="103"/>
    </row>
    <row r="25" spans="1:18" s="43" customFormat="1" ht="12.75" hidden="1" customHeight="1" x14ac:dyDescent="0.25">
      <c r="A25" s="245" t="e">
        <f t="shared" si="0"/>
        <v>#N/A</v>
      </c>
      <c r="B25" s="229"/>
      <c r="C25" s="247"/>
      <c r="D25" s="18"/>
      <c r="E25" s="464"/>
      <c r="F25" s="86"/>
      <c r="G25" s="96"/>
      <c r="H25" s="232"/>
      <c r="I25" s="35"/>
      <c r="J25" s="35"/>
      <c r="K25" s="25"/>
      <c r="L25" s="7"/>
      <c r="M25" s="461" t="e">
        <f t="shared" si="1"/>
        <v>#N/A</v>
      </c>
      <c r="N25" s="82" t="str">
        <f t="shared" si="2"/>
        <v>-</v>
      </c>
      <c r="O25" s="72"/>
      <c r="P25" s="170"/>
      <c r="Q25" s="22"/>
      <c r="R25" s="103"/>
    </row>
    <row r="26" spans="1:18" ht="12.75" hidden="1" customHeight="1" x14ac:dyDescent="0.25">
      <c r="A26" s="245" t="e">
        <f t="shared" si="0"/>
        <v>#N/A</v>
      </c>
      <c r="B26" s="229"/>
      <c r="C26" s="247"/>
      <c r="D26" s="18"/>
      <c r="E26" s="464"/>
      <c r="F26" s="86"/>
      <c r="G26" s="374"/>
      <c r="H26" s="232"/>
      <c r="I26" s="35"/>
      <c r="J26" s="35"/>
      <c r="K26" s="25"/>
      <c r="L26" s="7"/>
      <c r="M26" s="461" t="e">
        <f t="shared" si="1"/>
        <v>#N/A</v>
      </c>
      <c r="N26" s="82" t="str">
        <f t="shared" si="2"/>
        <v>-</v>
      </c>
      <c r="O26" s="72"/>
      <c r="P26" s="170"/>
      <c r="Q26" s="22"/>
      <c r="R26" s="103"/>
    </row>
    <row r="27" spans="1:18" ht="12.75" hidden="1" customHeight="1" x14ac:dyDescent="0.25">
      <c r="A27" s="122" t="e">
        <f t="shared" si="0"/>
        <v>#N/A</v>
      </c>
      <c r="B27" s="229"/>
      <c r="C27" s="247"/>
      <c r="D27" s="86"/>
      <c r="E27" s="86"/>
      <c r="F27" s="83"/>
      <c r="G27" s="256"/>
      <c r="H27" s="236"/>
      <c r="I27" s="83"/>
      <c r="J27" s="36"/>
      <c r="K27" s="83"/>
      <c r="L27" s="85"/>
      <c r="M27" s="461" t="e">
        <f t="shared" si="1"/>
        <v>#N/A</v>
      </c>
      <c r="N27" s="16" t="str">
        <f t="shared" si="2"/>
        <v>-</v>
      </c>
      <c r="O27" s="72"/>
      <c r="P27" s="170"/>
      <c r="Q27" s="22"/>
      <c r="R27" s="103"/>
    </row>
    <row r="28" spans="1:18" ht="12.75" hidden="1" customHeight="1" x14ac:dyDescent="0.25">
      <c r="A28" s="251" t="e">
        <f t="shared" si="0"/>
        <v>#N/A</v>
      </c>
      <c r="B28" s="252"/>
      <c r="C28" s="129"/>
      <c r="D28" s="18"/>
      <c r="E28" s="26"/>
      <c r="F28" s="94"/>
      <c r="G28" s="266"/>
      <c r="H28" s="253"/>
      <c r="I28" s="254"/>
      <c r="J28" s="254"/>
      <c r="K28" s="26"/>
      <c r="L28" s="18"/>
      <c r="M28" s="461" t="e">
        <f t="shared" si="1"/>
        <v>#N/A</v>
      </c>
      <c r="N28" s="82" t="str">
        <f t="shared" si="2"/>
        <v>-</v>
      </c>
      <c r="O28" s="72"/>
      <c r="P28" s="170"/>
      <c r="Q28" s="22"/>
      <c r="R28" s="103"/>
    </row>
    <row r="29" spans="1:18" ht="12.75" hidden="1" customHeight="1" x14ac:dyDescent="0.25">
      <c r="A29" s="251" t="e">
        <f t="shared" si="0"/>
        <v>#N/A</v>
      </c>
      <c r="B29" s="252"/>
      <c r="C29" s="129"/>
      <c r="D29" s="18"/>
      <c r="E29" s="26"/>
      <c r="F29" s="94"/>
      <c r="G29" s="26"/>
      <c r="H29" s="253"/>
      <c r="I29" s="254"/>
      <c r="J29" s="254"/>
      <c r="K29" s="26"/>
      <c r="L29" s="18"/>
      <c r="M29" s="461" t="e">
        <f t="shared" si="1"/>
        <v>#N/A</v>
      </c>
      <c r="N29" s="16" t="str">
        <f t="shared" si="2"/>
        <v>-</v>
      </c>
      <c r="O29" s="72"/>
      <c r="P29" s="170"/>
      <c r="Q29" s="22"/>
      <c r="R29" s="103"/>
    </row>
    <row r="30" spans="1:18" ht="12.75" hidden="1" customHeight="1" x14ac:dyDescent="0.25">
      <c r="A30" s="251" t="e">
        <f t="shared" si="0"/>
        <v>#N/A</v>
      </c>
      <c r="B30" s="252"/>
      <c r="C30" s="129"/>
      <c r="D30" s="94"/>
      <c r="E30" s="26"/>
      <c r="F30" s="26"/>
      <c r="G30" s="26"/>
      <c r="H30" s="265"/>
      <c r="I30" s="26"/>
      <c r="J30" s="26"/>
      <c r="K30" s="26"/>
      <c r="L30" s="18"/>
      <c r="M30" s="14" t="e">
        <f t="shared" si="1"/>
        <v>#N/A</v>
      </c>
      <c r="N30" s="16" t="str">
        <f t="shared" si="2"/>
        <v>-</v>
      </c>
      <c r="O30" s="72"/>
      <c r="P30" s="170"/>
      <c r="Q30" s="22"/>
      <c r="R30" s="103"/>
    </row>
    <row r="31" spans="1:18" ht="12.75" hidden="1" customHeight="1" x14ac:dyDescent="0.25">
      <c r="A31" s="251" t="e">
        <f t="shared" si="0"/>
        <v>#N/A</v>
      </c>
      <c r="B31" s="252"/>
      <c r="C31" s="129"/>
      <c r="D31" s="94"/>
      <c r="E31" s="26"/>
      <c r="F31" s="26"/>
      <c r="G31" s="26"/>
      <c r="H31" s="265"/>
      <c r="I31" s="26"/>
      <c r="J31" s="26"/>
      <c r="K31" s="26"/>
      <c r="L31" s="18"/>
      <c r="M31" s="14" t="e">
        <f t="shared" si="1"/>
        <v>#N/A</v>
      </c>
      <c r="N31" s="16" t="str">
        <f t="shared" si="2"/>
        <v>-</v>
      </c>
      <c r="O31" s="72"/>
      <c r="P31" s="170"/>
      <c r="Q31" s="22"/>
      <c r="R31" s="103"/>
    </row>
    <row r="32" spans="1:18" ht="12.75" hidden="1" customHeight="1" x14ac:dyDescent="0.25">
      <c r="A32" s="251" t="e">
        <f t="shared" si="0"/>
        <v>#N/A</v>
      </c>
      <c r="B32" s="252"/>
      <c r="C32" s="129"/>
      <c r="D32" s="94"/>
      <c r="E32" s="26"/>
      <c r="F32" s="26"/>
      <c r="G32" s="26"/>
      <c r="H32" s="265"/>
      <c r="I32" s="26"/>
      <c r="J32" s="26"/>
      <c r="K32" s="26"/>
      <c r="L32" s="18"/>
      <c r="M32" s="14" t="e">
        <f t="shared" si="1"/>
        <v>#N/A</v>
      </c>
      <c r="N32" s="16" t="str">
        <f t="shared" si="2"/>
        <v>-</v>
      </c>
      <c r="O32" s="72"/>
      <c r="P32" s="170"/>
      <c r="Q32" s="22"/>
      <c r="R32" s="103"/>
    </row>
    <row r="33" spans="1:18" ht="12.75" hidden="1" customHeight="1" x14ac:dyDescent="0.25">
      <c r="A33" s="251" t="e">
        <f t="shared" si="0"/>
        <v>#N/A</v>
      </c>
      <c r="B33" s="252"/>
      <c r="C33" s="129"/>
      <c r="D33" s="94"/>
      <c r="E33" s="26"/>
      <c r="F33" s="26"/>
      <c r="G33" s="26"/>
      <c r="H33" s="265"/>
      <c r="I33" s="26"/>
      <c r="J33" s="26"/>
      <c r="K33" s="26"/>
      <c r="L33" s="18"/>
      <c r="M33" s="14" t="e">
        <f t="shared" si="1"/>
        <v>#N/A</v>
      </c>
      <c r="N33" s="16" t="str">
        <f t="shared" si="2"/>
        <v>-</v>
      </c>
      <c r="O33" s="72"/>
      <c r="P33" s="170"/>
      <c r="Q33" s="22"/>
      <c r="R33" s="103"/>
    </row>
    <row r="34" spans="1:18" ht="12.75" hidden="1" customHeight="1" x14ac:dyDescent="0.25">
      <c r="A34" s="251" t="e">
        <f t="shared" si="0"/>
        <v>#N/A</v>
      </c>
      <c r="B34" s="252"/>
      <c r="C34" s="129"/>
      <c r="D34" s="94"/>
      <c r="E34" s="26"/>
      <c r="F34" s="26"/>
      <c r="G34" s="26"/>
      <c r="H34" s="265"/>
      <c r="I34" s="26"/>
      <c r="J34" s="26"/>
      <c r="K34" s="26"/>
      <c r="L34" s="18"/>
      <c r="M34" s="14" t="e">
        <f t="shared" si="1"/>
        <v>#N/A</v>
      </c>
      <c r="N34" s="16" t="str">
        <f t="shared" si="2"/>
        <v>-</v>
      </c>
      <c r="O34" s="72"/>
      <c r="P34" s="170"/>
      <c r="Q34" s="22"/>
      <c r="R34" s="103"/>
    </row>
    <row r="35" spans="1:18" ht="12.75" hidden="1" customHeight="1" x14ac:dyDescent="0.25">
      <c r="A35" s="251" t="e">
        <f t="shared" si="0"/>
        <v>#N/A</v>
      </c>
      <c r="B35" s="252"/>
      <c r="C35" s="129"/>
      <c r="D35" s="94"/>
      <c r="E35" s="26"/>
      <c r="F35" s="26"/>
      <c r="G35" s="26"/>
      <c r="H35" s="265"/>
      <c r="I35" s="26"/>
      <c r="J35" s="26"/>
      <c r="K35" s="26"/>
      <c r="L35" s="18"/>
      <c r="M35" s="14" t="e">
        <f t="shared" si="1"/>
        <v>#N/A</v>
      </c>
      <c r="N35" s="16" t="str">
        <f t="shared" si="2"/>
        <v>-</v>
      </c>
      <c r="O35" s="72"/>
      <c r="P35" s="170"/>
      <c r="Q35" s="22"/>
      <c r="R35" s="103"/>
    </row>
    <row r="36" spans="1:18" ht="12.75" hidden="1" customHeight="1" x14ac:dyDescent="0.25">
      <c r="A36" s="251" t="e">
        <f t="shared" si="0"/>
        <v>#N/A</v>
      </c>
      <c r="B36" s="252"/>
      <c r="C36" s="129"/>
      <c r="D36" s="94"/>
      <c r="E36" s="26"/>
      <c r="F36" s="26"/>
      <c r="G36" s="26"/>
      <c r="H36" s="265"/>
      <c r="I36" s="26"/>
      <c r="J36" s="26"/>
      <c r="K36" s="26"/>
      <c r="L36" s="18"/>
      <c r="M36" s="14" t="e">
        <f t="shared" si="1"/>
        <v>#N/A</v>
      </c>
      <c r="N36" s="16" t="str">
        <f t="shared" si="2"/>
        <v>-</v>
      </c>
      <c r="O36" s="72"/>
      <c r="P36" s="170"/>
      <c r="Q36" s="22"/>
      <c r="R36" s="103"/>
    </row>
    <row r="37" spans="1:18" ht="12.75" hidden="1" customHeight="1" x14ac:dyDescent="0.25">
      <c r="A37" s="251" t="e">
        <f t="shared" si="0"/>
        <v>#N/A</v>
      </c>
      <c r="B37" s="252"/>
      <c r="C37" s="129"/>
      <c r="D37" s="94"/>
      <c r="E37" s="26"/>
      <c r="F37" s="26"/>
      <c r="G37" s="26"/>
      <c r="H37" s="265"/>
      <c r="I37" s="26"/>
      <c r="J37" s="26"/>
      <c r="K37" s="26"/>
      <c r="L37" s="18"/>
      <c r="M37" s="14" t="e">
        <f t="shared" si="1"/>
        <v>#N/A</v>
      </c>
      <c r="N37" s="16" t="str">
        <f t="shared" si="2"/>
        <v>-</v>
      </c>
      <c r="O37" s="72"/>
      <c r="P37" s="170"/>
      <c r="Q37" s="22"/>
      <c r="R37" s="103"/>
    </row>
    <row r="38" spans="1:18" ht="12.75" hidden="1" customHeight="1" x14ac:dyDescent="0.25">
      <c r="A38" s="122" t="e">
        <f t="shared" si="0"/>
        <v>#N/A</v>
      </c>
      <c r="B38" s="111"/>
      <c r="C38" s="112"/>
      <c r="D38" s="85"/>
      <c r="E38" s="83"/>
      <c r="F38" s="83"/>
      <c r="G38" s="95"/>
      <c r="H38" s="84"/>
      <c r="I38" s="83"/>
      <c r="J38" s="83"/>
      <c r="K38" s="83"/>
      <c r="L38" s="85"/>
      <c r="M38" s="25" t="e">
        <f t="shared" si="1"/>
        <v>#N/A</v>
      </c>
      <c r="N38" s="82" t="str">
        <f t="shared" si="2"/>
        <v>-</v>
      </c>
      <c r="O38" s="66"/>
      <c r="P38" s="38"/>
      <c r="Q38" s="22"/>
      <c r="R38" s="103"/>
    </row>
    <row r="39" spans="1:18" ht="12.75" hidden="1" customHeight="1" x14ac:dyDescent="0.25">
      <c r="A39" s="122" t="e">
        <f t="shared" si="0"/>
        <v>#N/A</v>
      </c>
      <c r="B39" s="118"/>
      <c r="C39" s="110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6" t="e">
        <f t="shared" si="1"/>
        <v>#N/A</v>
      </c>
      <c r="N39" s="83" t="str">
        <f t="shared" si="2"/>
        <v>-</v>
      </c>
      <c r="O39" s="119"/>
      <c r="P39" s="171"/>
      <c r="Q39" s="22"/>
      <c r="R39" s="103"/>
    </row>
    <row r="40" spans="1:18" x14ac:dyDescent="0.25">
      <c r="H40" s="103"/>
      <c r="I40" s="103"/>
      <c r="J40" s="103"/>
      <c r="K40" s="103"/>
      <c r="L40" s="103"/>
      <c r="M40" s="103"/>
      <c r="N40" s="103"/>
      <c r="O40" s="103"/>
      <c r="P40" s="103"/>
    </row>
    <row r="41" spans="1:18" ht="13" x14ac:dyDescent="0.3">
      <c r="A41" s="200" t="s">
        <v>16</v>
      </c>
      <c r="B41" s="103"/>
      <c r="C41" s="103"/>
      <c r="D41" s="257" t="s">
        <v>416</v>
      </c>
      <c r="F41" s="6"/>
      <c r="G41" s="200" t="s">
        <v>112</v>
      </c>
      <c r="I41" s="103"/>
      <c r="J41" s="103"/>
      <c r="K41" s="103"/>
      <c r="M41" s="257" t="s">
        <v>417</v>
      </c>
    </row>
    <row r="42" spans="1:18" ht="13" x14ac:dyDescent="0.3">
      <c r="A42" s="200"/>
      <c r="B42" s="103"/>
      <c r="C42" s="103"/>
      <c r="D42" s="201"/>
      <c r="F42" s="6"/>
      <c r="G42" s="200"/>
      <c r="I42" s="103"/>
      <c r="J42" s="103"/>
      <c r="K42" s="103"/>
      <c r="M42" s="257"/>
    </row>
    <row r="43" spans="1:18" ht="13" x14ac:dyDescent="0.3">
      <c r="A43" s="200" t="s">
        <v>17</v>
      </c>
      <c r="B43" s="103"/>
      <c r="C43" s="103"/>
      <c r="D43" s="5" t="s">
        <v>114</v>
      </c>
      <c r="E43" s="103"/>
      <c r="F43" s="103"/>
      <c r="G43" s="200" t="s">
        <v>115</v>
      </c>
      <c r="I43" s="103"/>
      <c r="J43" s="103"/>
      <c r="K43" s="103"/>
      <c r="M43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7:O20">
    <sortCondition ref="A17"/>
  </sortState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7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0"/>
  <sheetViews>
    <sheetView view="pageBreakPreview" zoomScale="90" zoomScaleNormal="100" zoomScaleSheetLayoutView="90" workbookViewId="0">
      <selection activeCell="G17" sqref="G17"/>
    </sheetView>
  </sheetViews>
  <sheetFormatPr defaultColWidth="9.1796875" defaultRowHeight="12.5" x14ac:dyDescent="0.25"/>
  <cols>
    <col min="1" max="1" width="6.81640625" style="21" customWidth="1"/>
    <col min="2" max="2" width="9.1796875" style="21"/>
    <col min="3" max="3" width="13.1796875" style="21" customWidth="1"/>
    <col min="4" max="4" width="9.453125" style="21" customWidth="1"/>
    <col min="5" max="5" width="11.54296875" style="21" customWidth="1"/>
    <col min="6" max="6" width="20.54296875" style="21" bestFit="1" customWidth="1"/>
    <col min="7" max="7" width="29.26953125" style="21" customWidth="1"/>
    <col min="8" max="8" width="8.81640625" style="21" customWidth="1"/>
    <col min="9" max="9" width="7.54296875" style="21" customWidth="1"/>
    <col min="10" max="10" width="7.7265625" style="21" hidden="1" customWidth="1"/>
    <col min="11" max="11" width="7.453125" style="21" hidden="1" customWidth="1"/>
    <col min="12" max="12" width="12" style="21" hidden="1" customWidth="1"/>
    <col min="13" max="13" width="7" style="21" customWidth="1"/>
    <col min="14" max="14" width="11.26953125" style="21" customWidth="1"/>
    <col min="15" max="15" width="13.1796875" style="21" customWidth="1"/>
    <col min="16" max="16" width="14.2695312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145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715">
        <v>96</v>
      </c>
      <c r="B9" s="715"/>
      <c r="C9" s="715"/>
      <c r="D9" s="696" t="s">
        <v>194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715"/>
      <c r="B10" s="715"/>
      <c r="C10" s="715"/>
      <c r="D10" s="685" t="s">
        <v>260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36">
        <v>88</v>
      </c>
      <c r="O10" s="207">
        <v>75</v>
      </c>
      <c r="P10" s="208">
        <v>62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s="102" customFormat="1" ht="11.25" customHeight="1" x14ac:dyDescent="0.25">
      <c r="A15" s="716" t="s">
        <v>6</v>
      </c>
      <c r="B15" s="716" t="s">
        <v>77</v>
      </c>
      <c r="C15" s="718"/>
      <c r="D15" s="687" t="s">
        <v>263</v>
      </c>
      <c r="E15" s="721" t="s">
        <v>8</v>
      </c>
      <c r="F15" s="721" t="s">
        <v>9</v>
      </c>
      <c r="G15" s="721" t="s">
        <v>10</v>
      </c>
      <c r="H15" s="721" t="s">
        <v>11</v>
      </c>
      <c r="I15" s="721" t="s">
        <v>12</v>
      </c>
      <c r="J15" s="727" t="s">
        <v>19</v>
      </c>
      <c r="K15" s="728"/>
      <c r="L15" s="721" t="s">
        <v>22</v>
      </c>
      <c r="M15" s="721" t="s">
        <v>13</v>
      </c>
      <c r="N15" s="721" t="s">
        <v>14</v>
      </c>
      <c r="O15" s="723" t="s">
        <v>15</v>
      </c>
      <c r="P15" s="724"/>
      <c r="R15" s="21"/>
    </row>
    <row r="16" spans="1:18" s="102" customFormat="1" x14ac:dyDescent="0.25">
      <c r="A16" s="717"/>
      <c r="B16" s="719"/>
      <c r="C16" s="720"/>
      <c r="D16" s="687"/>
      <c r="E16" s="722"/>
      <c r="F16" s="722"/>
      <c r="G16" s="722"/>
      <c r="H16" s="722"/>
      <c r="I16" s="722"/>
      <c r="J16" s="82" t="s">
        <v>21</v>
      </c>
      <c r="K16" s="82" t="s">
        <v>23</v>
      </c>
      <c r="L16" s="722"/>
      <c r="M16" s="722"/>
      <c r="N16" s="722"/>
      <c r="O16" s="725"/>
      <c r="P16" s="726"/>
    </row>
    <row r="17" spans="1:18" s="46" customFormat="1" x14ac:dyDescent="0.25">
      <c r="A17" s="222">
        <f>_xlfn.RANK.EQ(I17,I$17:I$36)</f>
        <v>1</v>
      </c>
      <c r="B17" s="229" t="s">
        <v>358</v>
      </c>
      <c r="C17" s="247"/>
      <c r="D17" s="224">
        <v>1987</v>
      </c>
      <c r="E17" s="83" t="s">
        <v>54</v>
      </c>
      <c r="F17" s="83" t="s">
        <v>218</v>
      </c>
      <c r="G17" s="611" t="s">
        <v>345</v>
      </c>
      <c r="H17" s="236">
        <v>111.8</v>
      </c>
      <c r="I17" s="86">
        <v>74</v>
      </c>
      <c r="J17" s="83"/>
      <c r="K17" s="83"/>
      <c r="L17" s="85">
        <v>200</v>
      </c>
      <c r="M17" s="36">
        <f>IF(A17=1,20,IF(A17=2,18,IF(A17=3,16,IF(A17&gt;19,0,19-A17))))</f>
        <v>20</v>
      </c>
      <c r="N17" s="86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635" t="s">
        <v>111</v>
      </c>
      <c r="P17" s="37"/>
      <c r="Q17" s="102"/>
      <c r="R17" s="102"/>
    </row>
    <row r="18" spans="1:18" s="22" customFormat="1" x14ac:dyDescent="0.25">
      <c r="A18" s="123">
        <f>_xlfn.RANK.EQ(I18,I$17:I$36)</f>
        <v>2</v>
      </c>
      <c r="B18" s="229" t="s">
        <v>359</v>
      </c>
      <c r="C18" s="247"/>
      <c r="D18" s="23">
        <v>1988</v>
      </c>
      <c r="E18" s="83">
        <v>1</v>
      </c>
      <c r="F18" s="83" t="s">
        <v>218</v>
      </c>
      <c r="G18" s="83" t="s">
        <v>183</v>
      </c>
      <c r="H18" s="236">
        <v>105.25</v>
      </c>
      <c r="I18" s="86">
        <v>51</v>
      </c>
      <c r="J18" s="83"/>
      <c r="K18" s="83"/>
      <c r="L18" s="85"/>
      <c r="M18" s="36">
        <f>IF(A18=1,20,IF(A18=2,18,IF(A18=3,16,IF(A18&gt;19,0,19-A18))))</f>
        <v>18</v>
      </c>
      <c r="N18" s="86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636" t="s">
        <v>232</v>
      </c>
      <c r="P18" s="498"/>
      <c r="Q18" s="102"/>
      <c r="R18" s="103"/>
    </row>
    <row r="19" spans="1:18" s="79" customFormat="1" x14ac:dyDescent="0.25">
      <c r="A19" s="123">
        <f>_xlfn.RANK.EQ(I19,I$17:I$36)</f>
        <v>3</v>
      </c>
      <c r="B19" s="229" t="s">
        <v>273</v>
      </c>
      <c r="C19" s="247"/>
      <c r="D19" s="85">
        <v>1986</v>
      </c>
      <c r="E19" s="83" t="s">
        <v>5</v>
      </c>
      <c r="F19" s="86" t="s">
        <v>198</v>
      </c>
      <c r="G19" s="32" t="s">
        <v>183</v>
      </c>
      <c r="H19" s="236">
        <v>114.9</v>
      </c>
      <c r="I19" s="36">
        <v>45</v>
      </c>
      <c r="J19" s="36"/>
      <c r="K19" s="83"/>
      <c r="L19" s="85"/>
      <c r="M19" s="36">
        <f>IF(A19=1,20,IF(A19=2,18,IF(A19=3,16,IF(A19&gt;19,0,19-A19))))</f>
        <v>16</v>
      </c>
      <c r="N19" s="21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28" t="s">
        <v>200</v>
      </c>
      <c r="P19" s="499"/>
      <c r="Q19" s="102"/>
      <c r="R19" s="80"/>
    </row>
    <row r="20" spans="1:18" s="79" customFormat="1" x14ac:dyDescent="0.25">
      <c r="A20" s="123">
        <f>_xlfn.RANK.EQ(I20,I$17:I$36)</f>
        <v>4</v>
      </c>
      <c r="B20" s="229" t="s">
        <v>357</v>
      </c>
      <c r="C20" s="247"/>
      <c r="D20" s="85">
        <v>1988</v>
      </c>
      <c r="E20" s="95">
        <v>1</v>
      </c>
      <c r="F20" s="83" t="s">
        <v>218</v>
      </c>
      <c r="G20" s="337" t="s">
        <v>183</v>
      </c>
      <c r="H20" s="236">
        <v>104.8</v>
      </c>
      <c r="I20" s="86">
        <v>36</v>
      </c>
      <c r="J20" s="83"/>
      <c r="K20" s="83"/>
      <c r="L20" s="85"/>
      <c r="M20" s="36">
        <f>IF(A20=1,20,IF(A20=2,18,IF(A20=3,16,IF(A20&gt;19,0,19-A20))))</f>
        <v>15</v>
      </c>
      <c r="N20" s="86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637" t="s">
        <v>126</v>
      </c>
      <c r="P20" s="629"/>
      <c r="Q20" s="102"/>
      <c r="R20" s="80"/>
    </row>
    <row r="21" spans="1:18" s="102" customFormat="1" hidden="1" x14ac:dyDescent="0.25">
      <c r="A21" s="123" t="e">
        <f>_xlfn.RANK.EQ(I21,I$17:I$36)</f>
        <v>#N/A</v>
      </c>
      <c r="B21" s="229"/>
      <c r="C21" s="247"/>
      <c r="D21" s="23"/>
      <c r="E21" s="83"/>
      <c r="F21" s="83"/>
      <c r="G21" s="32"/>
      <c r="H21" s="199"/>
      <c r="I21" s="83"/>
      <c r="J21" s="83"/>
      <c r="K21" s="83"/>
      <c r="L21" s="85"/>
      <c r="M21" s="36" t="e">
        <f>IF(A21=1,20,IF(A21=2,18,IF(A21=3,16,IF(A21&gt;19,0,19-A21))))</f>
        <v>#N/A</v>
      </c>
      <c r="N21" s="86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66"/>
      <c r="P21" s="38"/>
      <c r="R21" s="103"/>
    </row>
    <row r="22" spans="1:18" s="102" customFormat="1" hidden="1" x14ac:dyDescent="0.25">
      <c r="A22" s="123" t="e">
        <f t="shared" ref="A22:A36" si="0">_xlfn.RANK.EQ(I22,I$17:I$36)</f>
        <v>#N/A</v>
      </c>
      <c r="B22" s="229"/>
      <c r="C22" s="247"/>
      <c r="D22" s="23"/>
      <c r="E22" s="83"/>
      <c r="F22" s="83"/>
      <c r="G22" s="32"/>
      <c r="H22" s="199"/>
      <c r="I22" s="83"/>
      <c r="J22" s="83"/>
      <c r="K22" s="83"/>
      <c r="L22" s="85"/>
      <c r="M22" s="36" t="e">
        <f t="shared" ref="M22:M28" si="1">IF(A22=1,20,IF(A22=2,18,IF(A22=3,16,IF(A22&gt;19,0,19-A22))))</f>
        <v>#N/A</v>
      </c>
      <c r="N22" s="86" t="str">
        <f t="shared" ref="N22:N28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66"/>
      <c r="P22" s="38"/>
      <c r="R22" s="103"/>
    </row>
    <row r="23" spans="1:18" s="102" customFormat="1" hidden="1" x14ac:dyDescent="0.25">
      <c r="A23" s="123" t="e">
        <f t="shared" si="0"/>
        <v>#N/A</v>
      </c>
      <c r="B23" s="229"/>
      <c r="C23" s="247"/>
      <c r="D23" s="23"/>
      <c r="E23" s="83"/>
      <c r="F23" s="83"/>
      <c r="G23" s="83"/>
      <c r="H23" s="199"/>
      <c r="I23" s="83"/>
      <c r="J23" s="83"/>
      <c r="K23" s="83"/>
      <c r="L23" s="85"/>
      <c r="M23" s="36" t="e">
        <f t="shared" si="1"/>
        <v>#N/A</v>
      </c>
      <c r="N23" s="86" t="str">
        <f t="shared" si="2"/>
        <v>-</v>
      </c>
      <c r="O23" s="98"/>
      <c r="P23" s="67"/>
      <c r="R23" s="103"/>
    </row>
    <row r="24" spans="1:18" s="102" customFormat="1" hidden="1" x14ac:dyDescent="0.25">
      <c r="A24" s="123" t="e">
        <f t="shared" si="0"/>
        <v>#N/A</v>
      </c>
      <c r="B24" s="229"/>
      <c r="C24" s="247"/>
      <c r="D24" s="23"/>
      <c r="E24" s="83"/>
      <c r="F24" s="83"/>
      <c r="G24" s="83"/>
      <c r="H24" s="199"/>
      <c r="I24" s="83"/>
      <c r="J24" s="83"/>
      <c r="K24" s="83"/>
      <c r="L24" s="85"/>
      <c r="M24" s="36" t="e">
        <f t="shared" si="1"/>
        <v>#N/A</v>
      </c>
      <c r="N24" s="86" t="str">
        <f t="shared" si="2"/>
        <v>-</v>
      </c>
      <c r="O24" s="98"/>
      <c r="P24" s="67"/>
      <c r="R24" s="103"/>
    </row>
    <row r="25" spans="1:18" s="102" customFormat="1" hidden="1" x14ac:dyDescent="0.25">
      <c r="A25" s="123" t="e">
        <f t="shared" si="0"/>
        <v>#N/A</v>
      </c>
      <c r="B25" s="229"/>
      <c r="C25" s="247"/>
      <c r="D25" s="23"/>
      <c r="E25" s="83"/>
      <c r="F25" s="83"/>
      <c r="G25" s="83"/>
      <c r="H25" s="199"/>
      <c r="I25" s="83"/>
      <c r="J25" s="83"/>
      <c r="K25" s="83"/>
      <c r="L25" s="85"/>
      <c r="M25" s="36" t="e">
        <f t="shared" si="1"/>
        <v>#N/A</v>
      </c>
      <c r="N25" s="86" t="str">
        <f t="shared" si="2"/>
        <v>-</v>
      </c>
      <c r="O25" s="98"/>
      <c r="P25" s="67"/>
      <c r="R25" s="103"/>
    </row>
    <row r="26" spans="1:18" s="102" customFormat="1" hidden="1" x14ac:dyDescent="0.25">
      <c r="A26" s="123" t="e">
        <f t="shared" si="0"/>
        <v>#N/A</v>
      </c>
      <c r="B26" s="229"/>
      <c r="C26" s="247"/>
      <c r="D26" s="23"/>
      <c r="E26" s="83"/>
      <c r="F26" s="83"/>
      <c r="G26" s="83"/>
      <c r="H26" s="199"/>
      <c r="I26" s="83"/>
      <c r="J26" s="83"/>
      <c r="K26" s="83"/>
      <c r="L26" s="85"/>
      <c r="M26" s="36" t="e">
        <f t="shared" si="1"/>
        <v>#N/A</v>
      </c>
      <c r="N26" s="86" t="str">
        <f t="shared" si="2"/>
        <v>-</v>
      </c>
      <c r="O26" s="98"/>
      <c r="P26" s="67"/>
      <c r="R26" s="103"/>
    </row>
    <row r="27" spans="1:18" s="102" customFormat="1" hidden="1" x14ac:dyDescent="0.25">
      <c r="A27" s="123" t="e">
        <f t="shared" si="0"/>
        <v>#N/A</v>
      </c>
      <c r="B27" s="229"/>
      <c r="C27" s="247"/>
      <c r="D27" s="23"/>
      <c r="E27" s="83"/>
      <c r="F27" s="83"/>
      <c r="G27" s="83"/>
      <c r="H27" s="199"/>
      <c r="I27" s="83"/>
      <c r="J27" s="83"/>
      <c r="K27" s="83"/>
      <c r="L27" s="85"/>
      <c r="M27" s="36" t="e">
        <f t="shared" si="1"/>
        <v>#N/A</v>
      </c>
      <c r="N27" s="86" t="str">
        <f t="shared" si="2"/>
        <v>-</v>
      </c>
      <c r="O27" s="98"/>
      <c r="P27" s="67"/>
      <c r="R27" s="103"/>
    </row>
    <row r="28" spans="1:18" s="102" customFormat="1" hidden="1" x14ac:dyDescent="0.25">
      <c r="A28" s="123" t="e">
        <f t="shared" si="0"/>
        <v>#N/A</v>
      </c>
      <c r="B28" s="229"/>
      <c r="C28" s="247"/>
      <c r="D28" s="23"/>
      <c r="E28" s="83"/>
      <c r="F28" s="83"/>
      <c r="G28" s="32"/>
      <c r="H28" s="199"/>
      <c r="I28" s="83"/>
      <c r="J28" s="83"/>
      <c r="K28" s="83"/>
      <c r="L28" s="85"/>
      <c r="M28" s="36" t="e">
        <f t="shared" si="1"/>
        <v>#N/A</v>
      </c>
      <c r="N28" s="86" t="str">
        <f t="shared" si="2"/>
        <v>-</v>
      </c>
      <c r="O28" s="66"/>
      <c r="P28" s="38"/>
      <c r="R28" s="103"/>
    </row>
    <row r="29" spans="1:18" s="79" customFormat="1" hidden="1" x14ac:dyDescent="0.25">
      <c r="A29" s="123" t="e">
        <f t="shared" si="0"/>
        <v>#N/A</v>
      </c>
      <c r="B29" s="229"/>
      <c r="C29" s="247"/>
      <c r="D29" s="23"/>
      <c r="E29" s="83"/>
      <c r="F29" s="83"/>
      <c r="G29" s="83"/>
      <c r="H29" s="199"/>
      <c r="I29" s="83"/>
      <c r="J29" s="83"/>
      <c r="K29" s="83"/>
      <c r="L29" s="85"/>
      <c r="M29" s="36" t="e">
        <f t="shared" ref="M29" si="3">IF(A29=1,20,IF(A29=2,18,IF(A29=3,16,IF(A29&gt;19,0,19-A29))))</f>
        <v>#N/A</v>
      </c>
      <c r="N29" s="86" t="str">
        <f t="shared" ref="N29" si="4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98"/>
      <c r="P29" s="67"/>
      <c r="Q29" s="102"/>
      <c r="R29" s="80"/>
    </row>
    <row r="30" spans="1:18" s="79" customFormat="1" hidden="1" x14ac:dyDescent="0.25">
      <c r="A30" s="123" t="e">
        <f t="shared" si="0"/>
        <v>#N/A</v>
      </c>
      <c r="B30" s="229"/>
      <c r="C30" s="247"/>
      <c r="D30" s="23"/>
      <c r="E30" s="83"/>
      <c r="F30" s="83"/>
      <c r="G30" s="83"/>
      <c r="H30" s="199"/>
      <c r="I30" s="83"/>
      <c r="J30" s="83"/>
      <c r="K30" s="83"/>
      <c r="L30" s="85"/>
      <c r="M30" s="36" t="e">
        <f t="shared" ref="M30:M36" si="5">IF(A30=1,20,IF(A30=2,18,IF(A30=3,16,IF(A30&gt;19,0,19-A30))))</f>
        <v>#N/A</v>
      </c>
      <c r="N30" s="86" t="str">
        <f t="shared" ref="N30:N36" si="6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98"/>
      <c r="P30" s="67"/>
      <c r="Q30" s="102"/>
      <c r="R30" s="80"/>
    </row>
    <row r="31" spans="1:18" s="79" customFormat="1" hidden="1" x14ac:dyDescent="0.25">
      <c r="A31" s="123" t="e">
        <f t="shared" si="0"/>
        <v>#N/A</v>
      </c>
      <c r="B31" s="229"/>
      <c r="C31" s="247"/>
      <c r="D31" s="23"/>
      <c r="E31" s="83"/>
      <c r="F31" s="83"/>
      <c r="G31" s="83"/>
      <c r="H31" s="199"/>
      <c r="I31" s="83"/>
      <c r="J31" s="83"/>
      <c r="K31" s="83"/>
      <c r="L31" s="85"/>
      <c r="M31" s="36" t="e">
        <f t="shared" si="5"/>
        <v>#N/A</v>
      </c>
      <c r="N31" s="86" t="str">
        <f t="shared" si="6"/>
        <v>-</v>
      </c>
      <c r="O31" s="98"/>
      <c r="P31" s="67"/>
      <c r="Q31" s="22"/>
      <c r="R31" s="22"/>
    </row>
    <row r="32" spans="1:18" s="79" customFormat="1" hidden="1" x14ac:dyDescent="0.25">
      <c r="A32" s="123" t="e">
        <f t="shared" si="0"/>
        <v>#N/A</v>
      </c>
      <c r="B32" s="229"/>
      <c r="C32" s="247"/>
      <c r="D32" s="23"/>
      <c r="E32" s="83"/>
      <c r="F32" s="83"/>
      <c r="G32" s="83"/>
      <c r="H32" s="199"/>
      <c r="I32" s="83"/>
      <c r="J32" s="83"/>
      <c r="K32" s="83"/>
      <c r="L32" s="85"/>
      <c r="M32" s="36" t="e">
        <f t="shared" si="5"/>
        <v>#N/A</v>
      </c>
      <c r="N32" s="86" t="str">
        <f t="shared" si="6"/>
        <v>-</v>
      </c>
      <c r="O32" s="98"/>
      <c r="P32" s="67"/>
      <c r="Q32" s="22"/>
      <c r="R32" s="46"/>
    </row>
    <row r="33" spans="1:18" s="79" customFormat="1" hidden="1" x14ac:dyDescent="0.25">
      <c r="A33" s="123" t="e">
        <f t="shared" si="0"/>
        <v>#N/A</v>
      </c>
      <c r="B33" s="229"/>
      <c r="C33" s="247"/>
      <c r="D33" s="23"/>
      <c r="E33" s="83"/>
      <c r="F33" s="83"/>
      <c r="G33" s="83"/>
      <c r="H33" s="199"/>
      <c r="I33" s="83"/>
      <c r="J33" s="83"/>
      <c r="K33" s="83"/>
      <c r="L33" s="85"/>
      <c r="M33" s="36" t="e">
        <f t="shared" si="5"/>
        <v>#N/A</v>
      </c>
      <c r="N33" s="86" t="str">
        <f t="shared" si="6"/>
        <v>-</v>
      </c>
      <c r="O33" s="98"/>
      <c r="P33" s="67"/>
      <c r="Q33" s="22"/>
      <c r="R33" s="80"/>
    </row>
    <row r="34" spans="1:18" s="79" customFormat="1" hidden="1" x14ac:dyDescent="0.25">
      <c r="A34" s="123" t="e">
        <f t="shared" si="0"/>
        <v>#N/A</v>
      </c>
      <c r="B34" s="229"/>
      <c r="C34" s="247"/>
      <c r="D34" s="23"/>
      <c r="E34" s="83"/>
      <c r="F34" s="83"/>
      <c r="G34" s="83"/>
      <c r="H34" s="199"/>
      <c r="I34" s="83"/>
      <c r="J34" s="83"/>
      <c r="K34" s="83"/>
      <c r="L34" s="85"/>
      <c r="M34" s="36" t="e">
        <f t="shared" si="5"/>
        <v>#N/A</v>
      </c>
      <c r="N34" s="86" t="str">
        <f t="shared" si="6"/>
        <v>-</v>
      </c>
      <c r="O34" s="98"/>
      <c r="P34" s="67"/>
      <c r="Q34" s="22"/>
      <c r="R34" s="80"/>
    </row>
    <row r="35" spans="1:18" hidden="1" x14ac:dyDescent="0.25">
      <c r="A35" s="123" t="e">
        <f t="shared" si="0"/>
        <v>#N/A</v>
      </c>
      <c r="B35" s="229"/>
      <c r="C35" s="247"/>
      <c r="D35" s="23"/>
      <c r="E35" s="83"/>
      <c r="F35" s="83"/>
      <c r="G35" s="83"/>
      <c r="H35" s="199"/>
      <c r="I35" s="83"/>
      <c r="J35" s="83"/>
      <c r="K35" s="83"/>
      <c r="L35" s="85"/>
      <c r="M35" s="36" t="e">
        <f t="shared" si="5"/>
        <v>#N/A</v>
      </c>
      <c r="N35" s="86" t="str">
        <f t="shared" si="6"/>
        <v>-</v>
      </c>
      <c r="O35" s="98"/>
      <c r="P35" s="67"/>
      <c r="Q35" s="22"/>
    </row>
    <row r="36" spans="1:18" hidden="1" x14ac:dyDescent="0.25">
      <c r="A36" s="123" t="e">
        <f t="shared" si="0"/>
        <v>#N/A</v>
      </c>
      <c r="B36" s="229"/>
      <c r="C36" s="247"/>
      <c r="D36" s="23"/>
      <c r="E36" s="83"/>
      <c r="F36" s="83"/>
      <c r="G36" s="83"/>
      <c r="H36" s="199"/>
      <c r="I36" s="83"/>
      <c r="J36" s="83"/>
      <c r="K36" s="83"/>
      <c r="L36" s="85"/>
      <c r="M36" s="36" t="e">
        <f t="shared" si="5"/>
        <v>#N/A</v>
      </c>
      <c r="N36" s="86" t="str">
        <f t="shared" si="6"/>
        <v>-</v>
      </c>
      <c r="O36" s="98"/>
      <c r="P36" s="67"/>
      <c r="Q36" s="22"/>
    </row>
    <row r="37" spans="1:18" s="102" customFormat="1" x14ac:dyDescent="0.25"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18" s="102" customFormat="1" ht="13" x14ac:dyDescent="0.3">
      <c r="A38" s="200" t="s">
        <v>16</v>
      </c>
      <c r="B38" s="103"/>
      <c r="C38" s="103"/>
      <c r="D38" s="257" t="s">
        <v>416</v>
      </c>
      <c r="F38" s="6"/>
      <c r="G38" s="200" t="s">
        <v>112</v>
      </c>
      <c r="I38" s="103"/>
      <c r="J38" s="103"/>
      <c r="K38" s="103"/>
      <c r="M38" s="257" t="s">
        <v>417</v>
      </c>
    </row>
    <row r="39" spans="1:18" s="102" customFormat="1" ht="13" x14ac:dyDescent="0.3">
      <c r="A39" s="200"/>
      <c r="B39" s="103"/>
      <c r="C39" s="103"/>
      <c r="D39" s="201"/>
      <c r="F39" s="6"/>
      <c r="G39" s="200"/>
      <c r="I39" s="103"/>
      <c r="J39" s="103"/>
      <c r="K39" s="103"/>
      <c r="M39" s="257"/>
    </row>
    <row r="40" spans="1:18" s="102" customFormat="1" ht="13" x14ac:dyDescent="0.3">
      <c r="A40" s="200" t="s">
        <v>17</v>
      </c>
      <c r="B40" s="103"/>
      <c r="C40" s="103"/>
      <c r="D40" s="5" t="s">
        <v>114</v>
      </c>
      <c r="E40" s="103"/>
      <c r="F40" s="103"/>
      <c r="G40" s="200" t="s">
        <v>115</v>
      </c>
      <c r="I40" s="103"/>
      <c r="J40" s="103"/>
      <c r="K40" s="103"/>
      <c r="M40" s="5" t="s">
        <v>336</v>
      </c>
    </row>
  </sheetData>
  <sheetProtection selectLockedCells="1" selectUnlockedCells="1"/>
  <sortState ref="A17:P20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7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G17" sqref="G17"/>
    </sheetView>
  </sheetViews>
  <sheetFormatPr defaultColWidth="9.1796875" defaultRowHeight="12.5" x14ac:dyDescent="0.25"/>
  <cols>
    <col min="1" max="1" width="8.26953125" style="102" customWidth="1"/>
    <col min="2" max="2" width="9.1796875" style="102"/>
    <col min="3" max="3" width="13" style="102" customWidth="1"/>
    <col min="4" max="4" width="9.453125" style="102" customWidth="1"/>
    <col min="5" max="5" width="7.453125" style="102" customWidth="1"/>
    <col min="6" max="6" width="20" style="102" bestFit="1" customWidth="1"/>
    <col min="7" max="7" width="31.08984375" style="102" customWidth="1"/>
    <col min="8" max="8" width="8.26953125" style="102" customWidth="1"/>
    <col min="9" max="9" width="8.1796875" style="102" customWidth="1"/>
    <col min="10" max="10" width="7.81640625" style="102" hidden="1" customWidth="1"/>
    <col min="11" max="11" width="9.26953125" style="102" hidden="1" customWidth="1"/>
    <col min="12" max="12" width="8.81640625" style="102" hidden="1" customWidth="1"/>
    <col min="13" max="13" width="9.26953125" style="102" customWidth="1"/>
    <col min="14" max="14" width="9.81640625" style="102" customWidth="1"/>
    <col min="15" max="15" width="11.81640625" style="102" customWidth="1"/>
    <col min="16" max="16" width="11.2695312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ht="9" customHeight="1" x14ac:dyDescent="0.25"/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691">
        <v>60</v>
      </c>
      <c r="B9" s="691"/>
      <c r="C9" s="691"/>
      <c r="D9" s="696" t="s">
        <v>195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691"/>
      <c r="B10" s="691"/>
      <c r="C10" s="691"/>
      <c r="D10" s="685" t="s">
        <v>261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92">
        <v>50</v>
      </c>
      <c r="O10" s="192">
        <v>40</v>
      </c>
      <c r="P10" s="192">
        <v>30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s="43" customFormat="1" ht="11.25" customHeight="1" x14ac:dyDescent="0.25">
      <c r="A15" s="733" t="s">
        <v>6</v>
      </c>
      <c r="B15" s="729" t="s">
        <v>77</v>
      </c>
      <c r="C15" s="729"/>
      <c r="D15" s="687" t="s">
        <v>263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35" t="s">
        <v>19</v>
      </c>
      <c r="K15" s="735"/>
      <c r="L15" s="729" t="s">
        <v>22</v>
      </c>
      <c r="M15" s="729" t="s">
        <v>13</v>
      </c>
      <c r="N15" s="729" t="s">
        <v>14</v>
      </c>
      <c r="O15" s="729" t="s">
        <v>15</v>
      </c>
      <c r="P15" s="730"/>
    </row>
    <row r="16" spans="1:18" s="43" customFormat="1" x14ac:dyDescent="0.25">
      <c r="A16" s="734"/>
      <c r="B16" s="731"/>
      <c r="C16" s="731"/>
      <c r="D16" s="687"/>
      <c r="E16" s="731"/>
      <c r="F16" s="731"/>
      <c r="G16" s="731"/>
      <c r="H16" s="731"/>
      <c r="I16" s="731"/>
      <c r="J16" s="44" t="s">
        <v>21</v>
      </c>
      <c r="K16" s="44" t="s">
        <v>23</v>
      </c>
      <c r="L16" s="731"/>
      <c r="M16" s="731"/>
      <c r="N16" s="731"/>
      <c r="O16" s="731"/>
      <c r="P16" s="732"/>
    </row>
    <row r="17" spans="1:17" s="43" customFormat="1" x14ac:dyDescent="0.25">
      <c r="A17" s="123">
        <f>_xlfn.RANK.EQ(I17,I$17:I$26)</f>
        <v>1</v>
      </c>
      <c r="B17" s="128" t="s">
        <v>274</v>
      </c>
      <c r="C17" s="198"/>
      <c r="D17" s="85">
        <v>1991</v>
      </c>
      <c r="E17" s="83" t="s">
        <v>3</v>
      </c>
      <c r="F17" s="83" t="s">
        <v>218</v>
      </c>
      <c r="G17" s="24" t="s">
        <v>345</v>
      </c>
      <c r="H17" s="236">
        <v>55.24</v>
      </c>
      <c r="I17" s="86">
        <v>54</v>
      </c>
      <c r="J17" s="83"/>
      <c r="K17" s="83"/>
      <c r="L17" s="85"/>
      <c r="M17" s="113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500" t="s">
        <v>277</v>
      </c>
      <c r="P17" s="38"/>
    </row>
    <row r="18" spans="1:17" s="43" customFormat="1" hidden="1" x14ac:dyDescent="0.25">
      <c r="A18" s="123" t="e">
        <f>_xlfn.RANK.EQ(I18,I$17:I$26)</f>
        <v>#N/A</v>
      </c>
      <c r="B18" s="128"/>
      <c r="C18" s="198"/>
      <c r="D18" s="85"/>
      <c r="E18" s="83"/>
      <c r="F18" s="83"/>
      <c r="G18" s="24"/>
      <c r="H18" s="236"/>
      <c r="I18" s="86"/>
      <c r="J18" s="83"/>
      <c r="K18" s="83"/>
      <c r="L18" s="85"/>
      <c r="M18" s="113" t="e">
        <f t="shared" ref="M18:M20" si="0">IF(A18=1,20,IF(A18=2,18,IF(A18=3,16,IF(A18&gt;19,0,19-A18))))</f>
        <v>#N/A</v>
      </c>
      <c r="N18" s="42" t="str">
        <f t="shared" ref="N18:N20" si="1"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88"/>
      <c r="P18" s="38"/>
    </row>
    <row r="19" spans="1:17" s="43" customFormat="1" hidden="1" x14ac:dyDescent="0.25">
      <c r="A19" s="123" t="e">
        <f>_xlfn.RANK.EQ(I19,I$17:I$26)</f>
        <v>#N/A</v>
      </c>
      <c r="B19" s="128"/>
      <c r="C19" s="198"/>
      <c r="D19" s="85"/>
      <c r="E19" s="83"/>
      <c r="F19" s="83"/>
      <c r="G19" s="24"/>
      <c r="H19" s="199"/>
      <c r="I19" s="83"/>
      <c r="J19" s="83"/>
      <c r="K19" s="83"/>
      <c r="L19" s="85"/>
      <c r="M19" s="113" t="e">
        <f t="shared" si="0"/>
        <v>#N/A</v>
      </c>
      <c r="N19" s="42" t="str">
        <f t="shared" si="1"/>
        <v>-</v>
      </c>
      <c r="O19" s="64"/>
      <c r="P19" s="38"/>
    </row>
    <row r="20" spans="1:17" s="43" customFormat="1" hidden="1" x14ac:dyDescent="0.25">
      <c r="A20" s="123" t="e">
        <f>_xlfn.RANK.EQ(I20,I$17:I$26)</f>
        <v>#N/A</v>
      </c>
      <c r="B20" s="128"/>
      <c r="C20" s="198"/>
      <c r="D20" s="85"/>
      <c r="E20" s="83"/>
      <c r="F20" s="83"/>
      <c r="G20" s="24"/>
      <c r="H20" s="199"/>
      <c r="I20" s="83"/>
      <c r="J20" s="83"/>
      <c r="K20" s="83"/>
      <c r="L20" s="85"/>
      <c r="M20" s="113" t="e">
        <f t="shared" si="0"/>
        <v>#N/A</v>
      </c>
      <c r="N20" s="42" t="str">
        <f t="shared" si="1"/>
        <v>-</v>
      </c>
      <c r="O20" s="88"/>
      <c r="P20" s="38"/>
    </row>
    <row r="21" spans="1:17" s="43" customFormat="1" hidden="1" x14ac:dyDescent="0.25">
      <c r="A21" s="123" t="e">
        <f>_xlfn.RANK.EQ(I21,I$17:I$26)</f>
        <v>#N/A</v>
      </c>
      <c r="B21" s="128"/>
      <c r="C21" s="198"/>
      <c r="D21" s="85"/>
      <c r="E21" s="83"/>
      <c r="F21" s="83"/>
      <c r="G21" s="24"/>
      <c r="H21" s="199"/>
      <c r="I21" s="83"/>
      <c r="J21" s="83"/>
      <c r="K21" s="83"/>
      <c r="L21" s="85"/>
      <c r="M21" s="113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88"/>
      <c r="P21" s="38"/>
    </row>
    <row r="22" spans="1:17" s="43" customFormat="1" hidden="1" x14ac:dyDescent="0.25">
      <c r="A22" s="123" t="e">
        <f t="shared" ref="A22:A24" si="2">_xlfn.RANK.EQ(I22,I$17:I$26)</f>
        <v>#N/A</v>
      </c>
      <c r="B22" s="128"/>
      <c r="C22" s="198"/>
      <c r="D22" s="85"/>
      <c r="E22" s="83"/>
      <c r="F22" s="83"/>
      <c r="G22" s="24"/>
      <c r="H22" s="199"/>
      <c r="I22" s="83"/>
      <c r="J22" s="83"/>
      <c r="K22" s="83"/>
      <c r="L22" s="85"/>
      <c r="M22" s="113" t="e">
        <f t="shared" ref="M22:M24" si="3">IF(A22=1,20,IF(A22=2,18,IF(A22=3,16,IF(A22&gt;19,0,19-A22))))</f>
        <v>#N/A</v>
      </c>
      <c r="N22" s="42" t="str">
        <f t="shared" ref="N22:N24" si="4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88"/>
      <c r="P22" s="38"/>
    </row>
    <row r="23" spans="1:17" s="43" customFormat="1" hidden="1" x14ac:dyDescent="0.25">
      <c r="A23" s="123" t="e">
        <f t="shared" si="2"/>
        <v>#N/A</v>
      </c>
      <c r="B23" s="128"/>
      <c r="C23" s="198"/>
      <c r="D23" s="85"/>
      <c r="E23" s="83"/>
      <c r="F23" s="83"/>
      <c r="G23" s="24"/>
      <c r="H23" s="199"/>
      <c r="I23" s="83"/>
      <c r="J23" s="83"/>
      <c r="K23" s="83"/>
      <c r="L23" s="85"/>
      <c r="M23" s="113" t="e">
        <f t="shared" si="3"/>
        <v>#N/A</v>
      </c>
      <c r="N23" s="42" t="str">
        <f t="shared" si="4"/>
        <v>-</v>
      </c>
      <c r="O23" s="88"/>
      <c r="P23" s="38"/>
    </row>
    <row r="24" spans="1:17" s="43" customFormat="1" hidden="1" x14ac:dyDescent="0.25">
      <c r="A24" s="123" t="e">
        <f t="shared" si="2"/>
        <v>#N/A</v>
      </c>
      <c r="B24" s="128"/>
      <c r="C24" s="198"/>
      <c r="D24" s="85"/>
      <c r="E24" s="83"/>
      <c r="F24" s="83"/>
      <c r="G24" s="24"/>
      <c r="H24" s="199"/>
      <c r="I24" s="83"/>
      <c r="J24" s="83"/>
      <c r="K24" s="83"/>
      <c r="L24" s="85"/>
      <c r="M24" s="113" t="e">
        <f t="shared" si="3"/>
        <v>#N/A</v>
      </c>
      <c r="N24" s="42" t="str">
        <f t="shared" si="4"/>
        <v>-</v>
      </c>
      <c r="O24" s="88"/>
      <c r="P24" s="38"/>
    </row>
    <row r="25" spans="1:17" hidden="1" x14ac:dyDescent="0.25">
      <c r="A25" s="123" t="e">
        <f>_xlfn.RANK.EQ(I25,I$17:I$26)</f>
        <v>#N/A</v>
      </c>
      <c r="B25" s="128"/>
      <c r="C25" s="198"/>
      <c r="D25" s="85"/>
      <c r="E25" s="83"/>
      <c r="F25" s="83"/>
      <c r="G25" s="24"/>
      <c r="H25" s="199"/>
      <c r="I25" s="83"/>
      <c r="J25" s="83"/>
      <c r="K25" s="83"/>
      <c r="L25" s="85"/>
      <c r="M25" s="113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88"/>
      <c r="P25" s="38"/>
      <c r="Q25" s="43"/>
    </row>
    <row r="26" spans="1:17" hidden="1" x14ac:dyDescent="0.25">
      <c r="A26" s="123" t="e">
        <f>_xlfn.RANK.EQ(I26,I$17:I$26)</f>
        <v>#N/A</v>
      </c>
      <c r="B26" s="128"/>
      <c r="C26" s="198"/>
      <c r="D26" s="85"/>
      <c r="E26" s="83"/>
      <c r="F26" s="83"/>
      <c r="G26" s="83"/>
      <c r="H26" s="199"/>
      <c r="I26" s="83"/>
      <c r="J26" s="83"/>
      <c r="K26" s="83"/>
      <c r="L26" s="85"/>
      <c r="M26" s="113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88"/>
      <c r="P26" s="38"/>
      <c r="Q26" s="43"/>
    </row>
    <row r="27" spans="1:17" x14ac:dyDescent="0.25"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7" ht="13" x14ac:dyDescent="0.3">
      <c r="A28" s="200" t="s">
        <v>16</v>
      </c>
      <c r="B28" s="103"/>
      <c r="C28" s="103"/>
      <c r="D28" s="257" t="s">
        <v>416</v>
      </c>
      <c r="F28" s="6"/>
      <c r="G28" s="200" t="s">
        <v>112</v>
      </c>
      <c r="I28" s="103"/>
      <c r="J28" s="103"/>
      <c r="K28" s="103"/>
      <c r="M28" s="257" t="s">
        <v>417</v>
      </c>
    </row>
    <row r="29" spans="1:17" ht="13" x14ac:dyDescent="0.3">
      <c r="A29" s="200"/>
      <c r="B29" s="103"/>
      <c r="C29" s="103"/>
      <c r="D29" s="201"/>
      <c r="F29" s="6"/>
      <c r="G29" s="200"/>
      <c r="I29" s="103"/>
      <c r="J29" s="103"/>
      <c r="K29" s="103"/>
      <c r="M29" s="257"/>
    </row>
    <row r="30" spans="1:17" ht="13" x14ac:dyDescent="0.3">
      <c r="A30" s="200" t="s">
        <v>17</v>
      </c>
      <c r="B30" s="103"/>
      <c r="C30" s="103"/>
      <c r="D30" s="5" t="s">
        <v>114</v>
      </c>
      <c r="E30" s="103"/>
      <c r="F30" s="103"/>
      <c r="G30" s="200" t="s">
        <v>115</v>
      </c>
      <c r="I30" s="103"/>
      <c r="J30" s="103"/>
      <c r="K30" s="103"/>
      <c r="M30" s="5" t="s">
        <v>336</v>
      </c>
    </row>
    <row r="31" spans="1:17" s="43" customFormat="1" x14ac:dyDescent="0.25"/>
    <row r="32" spans="1:17" s="43" customFormat="1" x14ac:dyDescent="0.25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A28" sqref="A28:XFD3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3" style="21" customWidth="1"/>
    <col min="4" max="4" width="9.453125" style="21" customWidth="1"/>
    <col min="5" max="5" width="7.453125" style="21" customWidth="1"/>
    <col min="6" max="6" width="20" style="21" bestFit="1" customWidth="1"/>
    <col min="7" max="7" width="21.453125" style="21" customWidth="1"/>
    <col min="8" max="8" width="8.26953125" style="21" customWidth="1"/>
    <col min="9" max="9" width="8.1796875" style="21" customWidth="1"/>
    <col min="10" max="10" width="7.81640625" style="21" hidden="1" customWidth="1"/>
    <col min="11" max="11" width="9.26953125" style="21" hidden="1" customWidth="1"/>
    <col min="12" max="12" width="8.81640625" style="21" hidden="1" customWidth="1"/>
    <col min="13" max="13" width="9.26953125" style="21" customWidth="1"/>
    <col min="14" max="14" width="9.81640625" style="21" customWidth="1"/>
    <col min="15" max="15" width="11.81640625" style="21" customWidth="1"/>
    <col min="16" max="16" width="11.2695312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691">
        <v>62</v>
      </c>
      <c r="B9" s="691"/>
      <c r="C9" s="691"/>
      <c r="D9" s="696" t="s">
        <v>195</v>
      </c>
      <c r="E9" s="697"/>
      <c r="F9" s="697"/>
      <c r="G9" s="697"/>
      <c r="H9" s="697"/>
      <c r="I9" s="697"/>
      <c r="J9" s="697"/>
      <c r="K9" s="697"/>
      <c r="L9" s="697"/>
      <c r="M9" s="698"/>
      <c r="N9" s="191" t="s">
        <v>3</v>
      </c>
      <c r="O9" s="191" t="s">
        <v>4</v>
      </c>
      <c r="P9" s="191" t="s">
        <v>5</v>
      </c>
    </row>
    <row r="10" spans="1:18" ht="15.5" x14ac:dyDescent="0.35">
      <c r="A10" s="691"/>
      <c r="B10" s="691"/>
      <c r="C10" s="691"/>
      <c r="D10" s="685" t="s">
        <v>80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92">
        <v>59</v>
      </c>
      <c r="O10" s="192">
        <v>44</v>
      </c>
      <c r="P10" s="192">
        <v>35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83</v>
      </c>
      <c r="E12" s="30"/>
      <c r="F12" s="30"/>
      <c r="G12" s="30"/>
      <c r="H12" s="30"/>
      <c r="I12" s="30"/>
      <c r="J12" s="30"/>
      <c r="K12" s="30"/>
      <c r="L12" s="30"/>
      <c r="M12" s="30"/>
      <c r="N12" s="3"/>
      <c r="O12" s="3"/>
      <c r="P12" s="3"/>
    </row>
    <row r="13" spans="1:18" ht="13" x14ac:dyDescent="0.3">
      <c r="A13" s="196" t="s">
        <v>48</v>
      </c>
      <c r="B13" s="197"/>
      <c r="C13" s="194"/>
      <c r="D13" s="250">
        <v>6</v>
      </c>
      <c r="E13" s="30"/>
      <c r="F13" s="30"/>
      <c r="G13" s="30"/>
      <c r="H13" s="30"/>
      <c r="I13" s="30"/>
      <c r="J13" s="30"/>
      <c r="K13" s="30"/>
      <c r="L13" s="30"/>
      <c r="M13" s="30"/>
      <c r="N13" s="3"/>
      <c r="O13" s="3"/>
      <c r="P13" s="3"/>
    </row>
    <row r="15" spans="1:18" s="43" customFormat="1" ht="11.25" customHeight="1" x14ac:dyDescent="0.25">
      <c r="A15" s="733" t="s">
        <v>6</v>
      </c>
      <c r="B15" s="729" t="s">
        <v>77</v>
      </c>
      <c r="C15" s="729"/>
      <c r="D15" s="687" t="s">
        <v>263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35" t="s">
        <v>19</v>
      </c>
      <c r="K15" s="735"/>
      <c r="L15" s="729" t="s">
        <v>22</v>
      </c>
      <c r="M15" s="729" t="s">
        <v>13</v>
      </c>
      <c r="N15" s="729" t="s">
        <v>14</v>
      </c>
      <c r="O15" s="729" t="s">
        <v>15</v>
      </c>
      <c r="P15" s="730"/>
    </row>
    <row r="16" spans="1:18" s="43" customFormat="1" x14ac:dyDescent="0.25">
      <c r="A16" s="734"/>
      <c r="B16" s="731"/>
      <c r="C16" s="731"/>
      <c r="D16" s="687"/>
      <c r="E16" s="731"/>
      <c r="F16" s="731"/>
      <c r="G16" s="731"/>
      <c r="H16" s="731"/>
      <c r="I16" s="731"/>
      <c r="J16" s="44" t="s">
        <v>21</v>
      </c>
      <c r="K16" s="44" t="s">
        <v>23</v>
      </c>
      <c r="L16" s="731"/>
      <c r="M16" s="731"/>
      <c r="N16" s="731"/>
      <c r="O16" s="731"/>
      <c r="P16" s="732"/>
    </row>
    <row r="17" spans="1:17" s="43" customFormat="1" x14ac:dyDescent="0.25">
      <c r="A17" s="123">
        <f>_xlfn.RANK.EQ(I17,I$17:I$26)</f>
        <v>1</v>
      </c>
      <c r="B17" s="128" t="s">
        <v>130</v>
      </c>
      <c r="C17" s="198"/>
      <c r="D17" s="85">
        <v>1991</v>
      </c>
      <c r="E17" s="83" t="s">
        <v>4</v>
      </c>
      <c r="F17" s="83" t="s">
        <v>218</v>
      </c>
      <c r="G17" s="24" t="s">
        <v>219</v>
      </c>
      <c r="H17" s="199">
        <v>55.8</v>
      </c>
      <c r="I17" s="83">
        <v>50</v>
      </c>
      <c r="J17" s="83"/>
      <c r="K17" s="83"/>
      <c r="L17" s="85"/>
      <c r="M17" s="113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91" t="s">
        <v>131</v>
      </c>
      <c r="P17" s="38"/>
    </row>
    <row r="18" spans="1:17" s="43" customFormat="1" x14ac:dyDescent="0.25">
      <c r="A18" s="123" t="e">
        <f>_xlfn.RANK.EQ(I18,I$17:I$26)</f>
        <v>#N/A</v>
      </c>
      <c r="B18" s="128"/>
      <c r="C18" s="198"/>
      <c r="D18" s="85"/>
      <c r="E18" s="83"/>
      <c r="F18" s="83"/>
      <c r="G18" s="24"/>
      <c r="H18" s="199"/>
      <c r="I18" s="83"/>
      <c r="J18" s="83"/>
      <c r="K18" s="83"/>
      <c r="L18" s="85"/>
      <c r="M18" s="113" t="e">
        <f>IF(A18=1,20,IF(A18=2,18,IF(A18=3,16,IF(A18&gt;19,0,19-A18))))</f>
        <v>#N/A</v>
      </c>
      <c r="N18" s="4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88"/>
      <c r="P18" s="38"/>
    </row>
    <row r="19" spans="1:17" s="43" customFormat="1" x14ac:dyDescent="0.25">
      <c r="A19" s="123" t="e">
        <f>_xlfn.RANK.EQ(I19,I$17:I$26)</f>
        <v>#N/A</v>
      </c>
      <c r="B19" s="128"/>
      <c r="C19" s="198"/>
      <c r="D19" s="85"/>
      <c r="E19" s="83"/>
      <c r="F19" s="83"/>
      <c r="G19" s="24"/>
      <c r="H19" s="199"/>
      <c r="I19" s="83"/>
      <c r="J19" s="83"/>
      <c r="K19" s="83"/>
      <c r="L19" s="85"/>
      <c r="M19" s="113" t="e">
        <f>IF(A19=1,20,IF(A19=2,18,IF(A19=3,16,IF(A19&gt;19,0,19-A19))))</f>
        <v>#N/A</v>
      </c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x14ac:dyDescent="0.25">
      <c r="A20" s="123" t="e">
        <f>_xlfn.RANK.EQ(I20,I$17:I$26)</f>
        <v>#N/A</v>
      </c>
      <c r="B20" s="128"/>
      <c r="C20" s="198"/>
      <c r="D20" s="85"/>
      <c r="E20" s="83"/>
      <c r="F20" s="83"/>
      <c r="G20" s="24"/>
      <c r="H20" s="199"/>
      <c r="I20" s="83"/>
      <c r="J20" s="83"/>
      <c r="K20" s="83"/>
      <c r="L20" s="85"/>
      <c r="M20" s="113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88"/>
      <c r="P20" s="38"/>
    </row>
    <row r="21" spans="1:17" s="43" customFormat="1" x14ac:dyDescent="0.25">
      <c r="A21" s="123" t="e">
        <f>_xlfn.RANK.EQ(I21,I$17:I$26)</f>
        <v>#N/A</v>
      </c>
      <c r="B21" s="128"/>
      <c r="C21" s="198"/>
      <c r="D21" s="85"/>
      <c r="E21" s="83"/>
      <c r="F21" s="83"/>
      <c r="G21" s="24"/>
      <c r="H21" s="199"/>
      <c r="I21" s="83"/>
      <c r="J21" s="83"/>
      <c r="K21" s="83"/>
      <c r="L21" s="85"/>
      <c r="M21" s="113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88"/>
      <c r="P21" s="38"/>
    </row>
    <row r="22" spans="1:17" s="43" customFormat="1" x14ac:dyDescent="0.25">
      <c r="A22" s="123" t="e">
        <f t="shared" ref="A22:A24" si="0">_xlfn.RANK.EQ(I22,I$17:I$26)</f>
        <v>#N/A</v>
      </c>
      <c r="B22" s="128"/>
      <c r="C22" s="198"/>
      <c r="D22" s="85"/>
      <c r="E22" s="83"/>
      <c r="F22" s="83"/>
      <c r="G22" s="24"/>
      <c r="H22" s="199"/>
      <c r="I22" s="83"/>
      <c r="J22" s="83"/>
      <c r="K22" s="83"/>
      <c r="L22" s="85"/>
      <c r="M22" s="113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88"/>
      <c r="P22" s="38"/>
    </row>
    <row r="23" spans="1:17" s="43" customFormat="1" x14ac:dyDescent="0.25">
      <c r="A23" s="123" t="e">
        <f t="shared" si="0"/>
        <v>#N/A</v>
      </c>
      <c r="B23" s="128"/>
      <c r="C23" s="198"/>
      <c r="D23" s="85"/>
      <c r="E23" s="83"/>
      <c r="F23" s="83"/>
      <c r="G23" s="24"/>
      <c r="H23" s="199"/>
      <c r="I23" s="83"/>
      <c r="J23" s="83"/>
      <c r="K23" s="83"/>
      <c r="L23" s="85"/>
      <c r="M23" s="113" t="e">
        <f t="shared" si="1"/>
        <v>#N/A</v>
      </c>
      <c r="N23" s="42" t="str">
        <f t="shared" si="2"/>
        <v>-</v>
      </c>
      <c r="O23" s="88"/>
      <c r="P23" s="38"/>
    </row>
    <row r="24" spans="1:17" s="43" customFormat="1" x14ac:dyDescent="0.25">
      <c r="A24" s="123" t="e">
        <f t="shared" si="0"/>
        <v>#N/A</v>
      </c>
      <c r="B24" s="128"/>
      <c r="C24" s="198"/>
      <c r="D24" s="85"/>
      <c r="E24" s="83"/>
      <c r="F24" s="83"/>
      <c r="G24" s="24"/>
      <c r="H24" s="199"/>
      <c r="I24" s="83"/>
      <c r="J24" s="83"/>
      <c r="K24" s="83"/>
      <c r="L24" s="85"/>
      <c r="M24" s="113" t="e">
        <f t="shared" si="1"/>
        <v>#N/A</v>
      </c>
      <c r="N24" s="42" t="str">
        <f t="shared" si="2"/>
        <v>-</v>
      </c>
      <c r="O24" s="88"/>
      <c r="P24" s="38"/>
    </row>
    <row r="25" spans="1:17" s="102" customFormat="1" x14ac:dyDescent="0.25">
      <c r="A25" s="123" t="e">
        <f>_xlfn.RANK.EQ(I25,I$17:I$26)</f>
        <v>#N/A</v>
      </c>
      <c r="B25" s="128"/>
      <c r="C25" s="198"/>
      <c r="D25" s="85"/>
      <c r="E25" s="83"/>
      <c r="F25" s="83"/>
      <c r="G25" s="24"/>
      <c r="H25" s="199"/>
      <c r="I25" s="83"/>
      <c r="J25" s="83"/>
      <c r="K25" s="83"/>
      <c r="L25" s="85"/>
      <c r="M25" s="113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88"/>
      <c r="P25" s="38"/>
      <c r="Q25" s="43"/>
    </row>
    <row r="26" spans="1:17" s="102" customFormat="1" x14ac:dyDescent="0.25">
      <c r="A26" s="123" t="e">
        <f>_xlfn.RANK.EQ(I26,I$17:I$26)</f>
        <v>#N/A</v>
      </c>
      <c r="B26" s="128"/>
      <c r="C26" s="198"/>
      <c r="D26" s="85"/>
      <c r="E26" s="83"/>
      <c r="F26" s="83"/>
      <c r="G26" s="83"/>
      <c r="H26" s="199"/>
      <c r="I26" s="83"/>
      <c r="J26" s="83"/>
      <c r="K26" s="83"/>
      <c r="L26" s="85"/>
      <c r="M26" s="113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88"/>
      <c r="P26" s="38"/>
      <c r="Q26" s="43"/>
    </row>
    <row r="27" spans="1:17" s="102" customFormat="1" x14ac:dyDescent="0.25"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7" s="102" customFormat="1" ht="13" x14ac:dyDescent="0.3">
      <c r="A28" s="200" t="s">
        <v>16</v>
      </c>
      <c r="B28" s="103"/>
      <c r="C28" s="103"/>
      <c r="D28" s="257" t="s">
        <v>333</v>
      </c>
      <c r="F28" s="6"/>
      <c r="G28" s="200" t="s">
        <v>112</v>
      </c>
      <c r="I28" s="103"/>
      <c r="J28" s="103"/>
      <c r="K28" s="103"/>
      <c r="M28" s="257" t="s">
        <v>334</v>
      </c>
    </row>
    <row r="29" spans="1:17" s="102" customFormat="1" ht="13" x14ac:dyDescent="0.3">
      <c r="A29" s="200"/>
      <c r="B29" s="103"/>
      <c r="C29" s="103"/>
      <c r="D29" s="201"/>
      <c r="F29" s="6"/>
      <c r="G29" s="200"/>
      <c r="I29" s="103"/>
      <c r="J29" s="103"/>
      <c r="K29" s="103"/>
      <c r="M29" s="257"/>
    </row>
    <row r="30" spans="1:17" s="102" customFormat="1" ht="13" x14ac:dyDescent="0.3">
      <c r="A30" s="200" t="s">
        <v>17</v>
      </c>
      <c r="B30" s="103"/>
      <c r="C30" s="103"/>
      <c r="D30" s="5" t="s">
        <v>114</v>
      </c>
      <c r="E30" s="103"/>
      <c r="F30" s="103"/>
      <c r="G30" s="200" t="s">
        <v>115</v>
      </c>
      <c r="I30" s="103"/>
      <c r="J30" s="103"/>
      <c r="K30" s="103"/>
      <c r="M30" s="5" t="s">
        <v>336</v>
      </c>
    </row>
    <row r="31" spans="1:17" s="43" customFormat="1" x14ac:dyDescent="0.25"/>
    <row r="32" spans="1:17" s="43" customFormat="1" x14ac:dyDescent="0.25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sortState ref="A17:P21">
    <sortCondition ref="A17"/>
  </sortState>
  <mergeCells count="29">
    <mergeCell ref="N6:P6"/>
    <mergeCell ref="A7:C7"/>
    <mergeCell ref="D7:M7"/>
    <mergeCell ref="N7:P7"/>
    <mergeCell ref="A1:P1"/>
    <mergeCell ref="A3:P3"/>
    <mergeCell ref="A4:P4"/>
    <mergeCell ref="D6:M6"/>
    <mergeCell ref="E15:E16"/>
    <mergeCell ref="F15:F16"/>
    <mergeCell ref="A6:C6"/>
    <mergeCell ref="L15:L16"/>
    <mergeCell ref="M15:M16"/>
    <mergeCell ref="N15:N16"/>
    <mergeCell ref="O15:P16"/>
    <mergeCell ref="A2:P2"/>
    <mergeCell ref="A9:C10"/>
    <mergeCell ref="G15:G16"/>
    <mergeCell ref="H15:H16"/>
    <mergeCell ref="I15:I16"/>
    <mergeCell ref="J15:K15"/>
    <mergeCell ref="A8:C8"/>
    <mergeCell ref="D8:M8"/>
    <mergeCell ref="N8:P8"/>
    <mergeCell ref="A15:A16"/>
    <mergeCell ref="B15:C16"/>
    <mergeCell ref="D15:D16"/>
    <mergeCell ref="D10:M10"/>
    <mergeCell ref="D9:M9"/>
  </mergeCells>
  <printOptions horizontalCentered="1"/>
  <pageMargins left="0.59055118110236227" right="0.19685039370078741" top="0.59055118110236227" bottom="0.59055118110236227" header="0" footer="0"/>
  <pageSetup paperSize="9" scale="96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A28" sqref="A28:XFD30"/>
    </sheetView>
  </sheetViews>
  <sheetFormatPr defaultColWidth="9.1796875" defaultRowHeight="12.5" x14ac:dyDescent="0.25"/>
  <cols>
    <col min="1" max="1" width="8.26953125" style="102" customWidth="1"/>
    <col min="2" max="2" width="9.1796875" style="102"/>
    <col min="3" max="3" width="13" style="102" customWidth="1"/>
    <col min="4" max="4" width="9.453125" style="102" customWidth="1"/>
    <col min="5" max="5" width="7.453125" style="102" customWidth="1"/>
    <col min="6" max="6" width="20" style="102" bestFit="1" customWidth="1"/>
    <col min="7" max="7" width="21.453125" style="102" customWidth="1"/>
    <col min="8" max="8" width="8.26953125" style="102" customWidth="1"/>
    <col min="9" max="9" width="8.1796875" style="102" customWidth="1"/>
    <col min="10" max="10" width="7.81640625" style="102" hidden="1" customWidth="1"/>
    <col min="11" max="11" width="9.26953125" style="102" hidden="1" customWidth="1"/>
    <col min="12" max="12" width="8.81640625" style="102" hidden="1" customWidth="1"/>
    <col min="13" max="13" width="9.26953125" style="102" customWidth="1"/>
    <col min="14" max="14" width="9.81640625" style="102" customWidth="1"/>
    <col min="15" max="15" width="11.81640625" style="102" customWidth="1"/>
    <col min="16" max="16" width="11.2695312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ht="9" customHeight="1" x14ac:dyDescent="0.25"/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691">
        <v>56</v>
      </c>
      <c r="B9" s="691"/>
      <c r="C9" s="691"/>
      <c r="D9" s="696" t="s">
        <v>195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691"/>
      <c r="B10" s="691"/>
      <c r="C10" s="691"/>
      <c r="D10" s="685" t="s">
        <v>81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92">
        <v>62</v>
      </c>
      <c r="O10" s="192">
        <v>52</v>
      </c>
      <c r="P10" s="192">
        <v>40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100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s="43" customFormat="1" ht="11.25" customHeight="1" x14ac:dyDescent="0.25">
      <c r="A15" s="733" t="s">
        <v>6</v>
      </c>
      <c r="B15" s="729" t="s">
        <v>77</v>
      </c>
      <c r="C15" s="729"/>
      <c r="D15" s="687" t="s">
        <v>263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35" t="s">
        <v>19</v>
      </c>
      <c r="K15" s="735"/>
      <c r="L15" s="729" t="s">
        <v>22</v>
      </c>
      <c r="M15" s="729" t="s">
        <v>13</v>
      </c>
      <c r="N15" s="729" t="s">
        <v>14</v>
      </c>
      <c r="O15" s="729" t="s">
        <v>15</v>
      </c>
      <c r="P15" s="730"/>
    </row>
    <row r="16" spans="1:18" s="43" customFormat="1" x14ac:dyDescent="0.25">
      <c r="A16" s="734"/>
      <c r="B16" s="731"/>
      <c r="C16" s="731"/>
      <c r="D16" s="687"/>
      <c r="E16" s="731"/>
      <c r="F16" s="731"/>
      <c r="G16" s="731"/>
      <c r="H16" s="731"/>
      <c r="I16" s="731"/>
      <c r="J16" s="44" t="s">
        <v>21</v>
      </c>
      <c r="K16" s="44" t="s">
        <v>23</v>
      </c>
      <c r="L16" s="731"/>
      <c r="M16" s="731"/>
      <c r="N16" s="731"/>
      <c r="O16" s="731"/>
      <c r="P16" s="732"/>
    </row>
    <row r="17" spans="1:17" s="43" customFormat="1" x14ac:dyDescent="0.25">
      <c r="A17" s="123">
        <f>_xlfn.RANK.EQ(I17,I$17:I$26)</f>
        <v>1</v>
      </c>
      <c r="B17" s="128" t="s">
        <v>275</v>
      </c>
      <c r="C17" s="198"/>
      <c r="D17" s="85">
        <v>1991</v>
      </c>
      <c r="E17" s="83">
        <v>1</v>
      </c>
      <c r="F17" s="83" t="s">
        <v>218</v>
      </c>
      <c r="G17" s="24"/>
      <c r="H17" s="199">
        <v>68</v>
      </c>
      <c r="I17" s="83">
        <v>1</v>
      </c>
      <c r="J17" s="83"/>
      <c r="K17" s="83"/>
      <c r="L17" s="85"/>
      <c r="M17" s="113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91" t="s">
        <v>278</v>
      </c>
      <c r="P17" s="38"/>
    </row>
    <row r="18" spans="1:17" s="43" customFormat="1" x14ac:dyDescent="0.25">
      <c r="A18" s="123" t="e">
        <f>_xlfn.RANK.EQ(I18,I$17:I$26)</f>
        <v>#N/A</v>
      </c>
      <c r="B18" s="128"/>
      <c r="C18" s="198"/>
      <c r="D18" s="85"/>
      <c r="E18" s="83"/>
      <c r="F18" s="83"/>
      <c r="G18" s="24"/>
      <c r="H18" s="199"/>
      <c r="I18" s="83"/>
      <c r="J18" s="83"/>
      <c r="K18" s="83"/>
      <c r="L18" s="85"/>
      <c r="M18" s="113" t="e">
        <f>IF(A18=1,20,IF(A18=2,18,IF(A18=3,16,IF(A18&gt;19,0,19-A18))))</f>
        <v>#N/A</v>
      </c>
      <c r="N18" s="4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88"/>
      <c r="P18" s="38"/>
    </row>
    <row r="19" spans="1:17" s="43" customFormat="1" x14ac:dyDescent="0.25">
      <c r="A19" s="123" t="e">
        <f>_xlfn.RANK.EQ(I19,I$17:I$26)</f>
        <v>#N/A</v>
      </c>
      <c r="B19" s="128"/>
      <c r="C19" s="198"/>
      <c r="D19" s="85"/>
      <c r="E19" s="83"/>
      <c r="F19" s="83"/>
      <c r="G19" s="24"/>
      <c r="H19" s="199"/>
      <c r="I19" s="83"/>
      <c r="J19" s="83"/>
      <c r="K19" s="83"/>
      <c r="L19" s="85"/>
      <c r="M19" s="113" t="e">
        <f>IF(A19=1,20,IF(A19=2,18,IF(A19=3,16,IF(A19&gt;19,0,19-A19))))</f>
        <v>#N/A</v>
      </c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x14ac:dyDescent="0.25">
      <c r="A20" s="123" t="e">
        <f>_xlfn.RANK.EQ(I20,I$17:I$26)</f>
        <v>#N/A</v>
      </c>
      <c r="B20" s="128"/>
      <c r="C20" s="198"/>
      <c r="D20" s="85"/>
      <c r="E20" s="83"/>
      <c r="F20" s="83"/>
      <c r="G20" s="24"/>
      <c r="H20" s="199"/>
      <c r="I20" s="83"/>
      <c r="J20" s="83"/>
      <c r="K20" s="83"/>
      <c r="L20" s="85"/>
      <c r="M20" s="113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88"/>
      <c r="P20" s="38"/>
    </row>
    <row r="21" spans="1:17" s="43" customFormat="1" x14ac:dyDescent="0.25">
      <c r="A21" s="123" t="e">
        <f>_xlfn.RANK.EQ(I21,I$17:I$26)</f>
        <v>#N/A</v>
      </c>
      <c r="B21" s="128"/>
      <c r="C21" s="198"/>
      <c r="D21" s="85"/>
      <c r="E21" s="83"/>
      <c r="F21" s="83"/>
      <c r="G21" s="24"/>
      <c r="H21" s="199"/>
      <c r="I21" s="83"/>
      <c r="J21" s="83"/>
      <c r="K21" s="83"/>
      <c r="L21" s="85"/>
      <c r="M21" s="113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88"/>
      <c r="P21" s="38"/>
    </row>
    <row r="22" spans="1:17" s="43" customFormat="1" x14ac:dyDescent="0.25">
      <c r="A22" s="123" t="e">
        <f t="shared" ref="A22:A24" si="0">_xlfn.RANK.EQ(I22,I$17:I$26)</f>
        <v>#N/A</v>
      </c>
      <c r="B22" s="128"/>
      <c r="C22" s="198"/>
      <c r="D22" s="85"/>
      <c r="E22" s="83"/>
      <c r="F22" s="83"/>
      <c r="G22" s="24"/>
      <c r="H22" s="199"/>
      <c r="I22" s="83"/>
      <c r="J22" s="83"/>
      <c r="K22" s="83"/>
      <c r="L22" s="85"/>
      <c r="M22" s="113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88"/>
      <c r="P22" s="38"/>
    </row>
    <row r="23" spans="1:17" s="43" customFormat="1" x14ac:dyDescent="0.25">
      <c r="A23" s="123" t="e">
        <f t="shared" si="0"/>
        <v>#N/A</v>
      </c>
      <c r="B23" s="128"/>
      <c r="C23" s="198"/>
      <c r="D23" s="85"/>
      <c r="E23" s="83"/>
      <c r="F23" s="83"/>
      <c r="G23" s="24"/>
      <c r="H23" s="199"/>
      <c r="I23" s="83"/>
      <c r="J23" s="83"/>
      <c r="K23" s="83"/>
      <c r="L23" s="85"/>
      <c r="M23" s="113" t="e">
        <f t="shared" si="1"/>
        <v>#N/A</v>
      </c>
      <c r="N23" s="42" t="str">
        <f t="shared" si="2"/>
        <v>-</v>
      </c>
      <c r="O23" s="88"/>
      <c r="P23" s="38"/>
    </row>
    <row r="24" spans="1:17" s="43" customFormat="1" x14ac:dyDescent="0.25">
      <c r="A24" s="123" t="e">
        <f t="shared" si="0"/>
        <v>#N/A</v>
      </c>
      <c r="B24" s="128"/>
      <c r="C24" s="198"/>
      <c r="D24" s="85"/>
      <c r="E24" s="83"/>
      <c r="F24" s="83"/>
      <c r="G24" s="24"/>
      <c r="H24" s="199"/>
      <c r="I24" s="83"/>
      <c r="J24" s="83"/>
      <c r="K24" s="83"/>
      <c r="L24" s="85"/>
      <c r="M24" s="113" t="e">
        <f t="shared" si="1"/>
        <v>#N/A</v>
      </c>
      <c r="N24" s="42" t="str">
        <f t="shared" si="2"/>
        <v>-</v>
      </c>
      <c r="O24" s="88"/>
      <c r="P24" s="38"/>
    </row>
    <row r="25" spans="1:17" x14ac:dyDescent="0.25">
      <c r="A25" s="123" t="e">
        <f>_xlfn.RANK.EQ(I25,I$17:I$26)</f>
        <v>#N/A</v>
      </c>
      <c r="B25" s="128"/>
      <c r="C25" s="198"/>
      <c r="D25" s="85"/>
      <c r="E25" s="83"/>
      <c r="F25" s="83"/>
      <c r="G25" s="24"/>
      <c r="H25" s="199"/>
      <c r="I25" s="83"/>
      <c r="J25" s="83"/>
      <c r="K25" s="83"/>
      <c r="L25" s="85"/>
      <c r="M25" s="113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88"/>
      <c r="P25" s="38"/>
      <c r="Q25" s="43"/>
    </row>
    <row r="26" spans="1:17" x14ac:dyDescent="0.25">
      <c r="A26" s="123" t="e">
        <f>_xlfn.RANK.EQ(I26,I$17:I$26)</f>
        <v>#N/A</v>
      </c>
      <c r="B26" s="128"/>
      <c r="C26" s="198"/>
      <c r="D26" s="85"/>
      <c r="E26" s="83"/>
      <c r="F26" s="83"/>
      <c r="G26" s="83"/>
      <c r="H26" s="199"/>
      <c r="I26" s="83"/>
      <c r="J26" s="83"/>
      <c r="K26" s="83"/>
      <c r="L26" s="85"/>
      <c r="M26" s="113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88"/>
      <c r="P26" s="38"/>
      <c r="Q26" s="43"/>
    </row>
    <row r="27" spans="1:17" x14ac:dyDescent="0.25"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7" ht="13" x14ac:dyDescent="0.3">
      <c r="A28" s="200" t="s">
        <v>16</v>
      </c>
      <c r="B28" s="103"/>
      <c r="C28" s="103"/>
      <c r="D28" s="257" t="s">
        <v>333</v>
      </c>
      <c r="F28" s="6"/>
      <c r="G28" s="200" t="s">
        <v>112</v>
      </c>
      <c r="I28" s="103"/>
      <c r="J28" s="103"/>
      <c r="K28" s="103"/>
      <c r="M28" s="257" t="s">
        <v>334</v>
      </c>
    </row>
    <row r="29" spans="1:17" ht="13" x14ac:dyDescent="0.3">
      <c r="A29" s="200"/>
      <c r="B29" s="103"/>
      <c r="C29" s="103"/>
      <c r="D29" s="201"/>
      <c r="F29" s="6"/>
      <c r="G29" s="200"/>
      <c r="I29" s="103"/>
      <c r="J29" s="103"/>
      <c r="K29" s="103"/>
      <c r="M29" s="257"/>
    </row>
    <row r="30" spans="1:17" ht="13" x14ac:dyDescent="0.3">
      <c r="A30" s="200" t="s">
        <v>17</v>
      </c>
      <c r="B30" s="103"/>
      <c r="C30" s="103"/>
      <c r="D30" s="5" t="s">
        <v>114</v>
      </c>
      <c r="E30" s="103"/>
      <c r="F30" s="103"/>
      <c r="G30" s="200" t="s">
        <v>115</v>
      </c>
      <c r="I30" s="103"/>
      <c r="J30" s="103"/>
      <c r="K30" s="103"/>
      <c r="M30" s="5" t="s">
        <v>336</v>
      </c>
    </row>
    <row r="31" spans="1:17" s="43" customFormat="1" x14ac:dyDescent="0.25"/>
    <row r="32" spans="1:17" s="43" customFormat="1" x14ac:dyDescent="0.25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96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0"/>
  <sheetViews>
    <sheetView view="pageBreakPreview" zoomScaleNormal="70" zoomScaleSheetLayoutView="100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0.7265625" style="21" customWidth="1"/>
    <col min="4" max="4" width="9.453125" style="21" customWidth="1"/>
    <col min="5" max="5" width="7.453125" style="21" customWidth="1"/>
    <col min="6" max="6" width="19.1796875" style="21" customWidth="1"/>
    <col min="7" max="7" width="29.54296875" style="21" customWidth="1"/>
    <col min="8" max="8" width="9.1796875" style="21" customWidth="1"/>
    <col min="9" max="9" width="9" style="21" customWidth="1"/>
    <col min="10" max="10" width="7.7265625" style="21" hidden="1" customWidth="1"/>
    <col min="11" max="11" width="6.81640625" style="21" hidden="1" customWidth="1"/>
    <col min="12" max="12" width="9.81640625" style="21" hidden="1" customWidth="1"/>
    <col min="13" max="13" width="7" style="21" customWidth="1"/>
    <col min="14" max="14" width="9.1796875" style="21" customWidth="1"/>
    <col min="15" max="15" width="10.7265625" style="21" customWidth="1"/>
    <col min="16" max="16" width="10.5429687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85</v>
      </c>
      <c r="B9" s="691"/>
      <c r="C9" s="691"/>
      <c r="D9" s="696" t="s">
        <v>195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262</v>
      </c>
      <c r="E10" s="685"/>
      <c r="F10" s="685"/>
      <c r="G10" s="685"/>
      <c r="H10" s="685"/>
      <c r="I10" s="685"/>
      <c r="J10" s="685"/>
      <c r="K10" s="685"/>
      <c r="L10" s="685"/>
      <c r="M10" s="685"/>
      <c r="N10" s="205">
        <v>72</v>
      </c>
      <c r="O10" s="205">
        <v>56</v>
      </c>
      <c r="P10" s="205">
        <v>45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38" t="s">
        <v>6</v>
      </c>
      <c r="B15" s="729" t="s">
        <v>77</v>
      </c>
      <c r="C15" s="729"/>
      <c r="D15" s="687" t="s">
        <v>263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12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39"/>
      <c r="B16" s="731"/>
      <c r="C16" s="731"/>
      <c r="D16" s="687"/>
      <c r="E16" s="711"/>
      <c r="F16" s="711"/>
      <c r="G16" s="711"/>
      <c r="H16" s="711"/>
      <c r="I16" s="711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ht="24" customHeight="1" x14ac:dyDescent="0.25">
      <c r="A17" s="122">
        <f>_xlfn.RANK.EQ(I17,I$17:I$26)</f>
        <v>1</v>
      </c>
      <c r="B17" s="376" t="s">
        <v>360</v>
      </c>
      <c r="C17" s="379"/>
      <c r="D17" s="85">
        <v>1999</v>
      </c>
      <c r="E17" s="366" t="s">
        <v>3</v>
      </c>
      <c r="F17" s="83" t="s">
        <v>218</v>
      </c>
      <c r="G17" s="419" t="s">
        <v>345</v>
      </c>
      <c r="H17" s="492">
        <v>82.4</v>
      </c>
      <c r="I17" s="493">
        <v>80</v>
      </c>
      <c r="J17" s="420"/>
      <c r="K17" s="420"/>
      <c r="L17" s="125"/>
      <c r="M17" s="125">
        <f>IF(A17=1,20,IF(A17=2,18,IF(A17=3,16,IF(A17&gt;19,0,19-A17))))</f>
        <v>20</v>
      </c>
      <c r="N17" s="24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736" t="s">
        <v>364</v>
      </c>
      <c r="P17" s="737"/>
      <c r="R17" s="102"/>
    </row>
    <row r="18" spans="1:18" hidden="1" x14ac:dyDescent="0.25">
      <c r="A18" s="122" t="e">
        <f>_xlfn.RANK.EQ(I18,I$17:I$26)</f>
        <v>#N/A</v>
      </c>
      <c r="B18" s="378"/>
      <c r="C18" s="379"/>
      <c r="D18" s="85"/>
      <c r="E18" s="366"/>
      <c r="F18" s="83"/>
      <c r="G18" s="382"/>
      <c r="H18" s="368"/>
      <c r="I18" s="25"/>
      <c r="J18" s="25"/>
      <c r="K18" s="25"/>
      <c r="L18" s="7"/>
      <c r="M18" s="7" t="e">
        <f>IF(A18=1,20,IF(A18=2,18,IF(A18=3,16,IF(A18&gt;19,0,19-A18))))</f>
        <v>#N/A</v>
      </c>
      <c r="N18" s="24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30"/>
      <c r="P18" s="37"/>
      <c r="Q18" s="102"/>
      <c r="R18" s="22"/>
    </row>
    <row r="19" spans="1:18" s="102" customFormat="1" hidden="1" x14ac:dyDescent="0.25">
      <c r="A19" s="122" t="e">
        <f t="shared" ref="A19:A22" si="0">_xlfn.RANK.EQ(I19,I$17:I$26)</f>
        <v>#N/A</v>
      </c>
      <c r="B19" s="20"/>
      <c r="C19" s="81"/>
      <c r="D19" s="85"/>
      <c r="E19" s="248"/>
      <c r="F19" s="83"/>
      <c r="G19" s="95"/>
      <c r="H19" s="238"/>
      <c r="I19" s="25"/>
      <c r="J19" s="25"/>
      <c r="K19" s="25"/>
      <c r="L19" s="7"/>
      <c r="M19" s="7" t="e">
        <f t="shared" ref="M19:M22" si="1">IF(A19=1,20,IF(A19=2,18,IF(A19=3,16,IF(A19&gt;19,0,19-A19))))</f>
        <v>#N/A</v>
      </c>
      <c r="N19" s="248" t="str">
        <f t="shared" ref="N19:N22" si="2"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130"/>
      <c r="P19" s="67"/>
      <c r="R19" s="22"/>
    </row>
    <row r="20" spans="1:18" s="102" customFormat="1" hidden="1" x14ac:dyDescent="0.25">
      <c r="A20" s="122" t="e">
        <f t="shared" si="0"/>
        <v>#N/A</v>
      </c>
      <c r="B20" s="20"/>
      <c r="C20" s="81"/>
      <c r="D20" s="85"/>
      <c r="E20" s="248"/>
      <c r="F20" s="83"/>
      <c r="G20" s="95"/>
      <c r="H20" s="238"/>
      <c r="I20" s="25"/>
      <c r="J20" s="25"/>
      <c r="K20" s="25"/>
      <c r="L20" s="7"/>
      <c r="M20" s="7" t="e">
        <f t="shared" si="1"/>
        <v>#N/A</v>
      </c>
      <c r="N20" s="248" t="str">
        <f t="shared" si="2"/>
        <v>-</v>
      </c>
      <c r="O20" s="130"/>
      <c r="P20" s="67"/>
      <c r="R20" s="22"/>
    </row>
    <row r="21" spans="1:18" s="102" customFormat="1" hidden="1" x14ac:dyDescent="0.25">
      <c r="A21" s="122" t="e">
        <f t="shared" si="0"/>
        <v>#N/A</v>
      </c>
      <c r="B21" s="377"/>
      <c r="C21" s="380"/>
      <c r="D21" s="85"/>
      <c r="E21" s="365"/>
      <c r="F21" s="83"/>
      <c r="G21" s="83"/>
      <c r="H21" s="238"/>
      <c r="I21" s="25"/>
      <c r="J21" s="25"/>
      <c r="K21" s="25"/>
      <c r="L21" s="7"/>
      <c r="M21" s="7" t="e">
        <f t="shared" si="1"/>
        <v>#N/A</v>
      </c>
      <c r="N21" s="248" t="str">
        <f t="shared" si="2"/>
        <v>-</v>
      </c>
      <c r="O21" s="384"/>
      <c r="P21" s="385"/>
      <c r="R21" s="22"/>
    </row>
    <row r="22" spans="1:18" s="102" customFormat="1" hidden="1" x14ac:dyDescent="0.25">
      <c r="A22" s="122" t="e">
        <f t="shared" si="0"/>
        <v>#N/A</v>
      </c>
      <c r="B22" s="34"/>
      <c r="C22" s="381"/>
      <c r="D22" s="86"/>
      <c r="E22" s="87"/>
      <c r="F22" s="83"/>
      <c r="G22" s="83"/>
      <c r="H22" s="232"/>
      <c r="I22" s="25"/>
      <c r="J22" s="35"/>
      <c r="K22" s="25"/>
      <c r="L22" s="7"/>
      <c r="M22" s="7" t="e">
        <f t="shared" si="1"/>
        <v>#N/A</v>
      </c>
      <c r="N22" s="383" t="str">
        <f t="shared" si="2"/>
        <v>-</v>
      </c>
      <c r="O22" s="64"/>
      <c r="P22" s="78"/>
      <c r="R22" s="22"/>
    </row>
    <row r="23" spans="1:18" s="102" customFormat="1" ht="14.25" hidden="1" customHeight="1" x14ac:dyDescent="0.25">
      <c r="A23" s="122" t="e">
        <f t="shared" ref="A23:A25" si="3">_xlfn.RANK.EQ(I23,I$17:I$26)</f>
        <v>#N/A</v>
      </c>
      <c r="B23" s="20"/>
      <c r="C23" s="81"/>
      <c r="D23" s="85"/>
      <c r="E23" s="248"/>
      <c r="F23" s="83"/>
      <c r="G23" s="95"/>
      <c r="H23" s="238"/>
      <c r="I23" s="25"/>
      <c r="J23" s="25"/>
      <c r="K23" s="25"/>
      <c r="L23" s="7"/>
      <c r="M23" s="7" t="e">
        <f t="shared" ref="M23:M26" si="4">IF(A23=1,20,IF(A23=2,18,IF(A23=3,16,IF(A23&gt;19,0,19-A23))))</f>
        <v>#N/A</v>
      </c>
      <c r="N23" s="248" t="str">
        <f t="shared" ref="N23:N26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130"/>
      <c r="P23" s="67"/>
      <c r="R23" s="22"/>
    </row>
    <row r="24" spans="1:18" hidden="1" x14ac:dyDescent="0.25">
      <c r="A24" s="122" t="e">
        <f t="shared" si="3"/>
        <v>#N/A</v>
      </c>
      <c r="B24" s="34"/>
      <c r="C24" s="277"/>
      <c r="D24" s="86"/>
      <c r="E24" s="264"/>
      <c r="F24" s="83"/>
      <c r="G24" s="32"/>
      <c r="H24" s="232"/>
      <c r="I24" s="35"/>
      <c r="J24" s="35"/>
      <c r="K24" s="25"/>
      <c r="L24" s="7"/>
      <c r="M24" s="7" t="e">
        <f t="shared" si="4"/>
        <v>#N/A</v>
      </c>
      <c r="N24" s="264" t="str">
        <f t="shared" si="5"/>
        <v>-</v>
      </c>
      <c r="O24" s="130"/>
      <c r="P24" s="70"/>
      <c r="Q24" s="102"/>
      <c r="R24" s="103"/>
    </row>
    <row r="25" spans="1:18" hidden="1" x14ac:dyDescent="0.25">
      <c r="A25" s="122" t="e">
        <f t="shared" si="3"/>
        <v>#N/A</v>
      </c>
      <c r="B25" s="276"/>
      <c r="C25" s="278"/>
      <c r="D25" s="85"/>
      <c r="E25" s="16"/>
      <c r="F25" s="83"/>
      <c r="G25" s="95"/>
      <c r="H25" s="279"/>
      <c r="I25" s="16"/>
      <c r="J25" s="16"/>
      <c r="K25" s="16"/>
      <c r="L25" s="33"/>
      <c r="M25" s="33" t="e">
        <f t="shared" si="4"/>
        <v>#N/A</v>
      </c>
      <c r="N25" s="28" t="str">
        <f t="shared" si="5"/>
        <v>-</v>
      </c>
      <c r="O25" s="130"/>
      <c r="P25" s="38"/>
      <c r="Q25" s="102"/>
      <c r="R25" s="22"/>
    </row>
    <row r="26" spans="1:18" hidden="1" x14ac:dyDescent="0.25">
      <c r="A26" s="251" t="e">
        <f t="shared" ref="A26" si="6">_xlfn.RANK.EQ(I26,I$17:I$26)</f>
        <v>#N/A</v>
      </c>
      <c r="B26" s="101"/>
      <c r="C26" s="17"/>
      <c r="D26" s="18"/>
      <c r="E26" s="258"/>
      <c r="F26" s="259"/>
      <c r="G26" s="126"/>
      <c r="H26" s="239"/>
      <c r="I26" s="26"/>
      <c r="J26" s="258"/>
      <c r="K26" s="258"/>
      <c r="L26" s="260"/>
      <c r="M26" s="261" t="e">
        <f t="shared" si="4"/>
        <v>#N/A</v>
      </c>
      <c r="N26" s="262" t="str">
        <f t="shared" si="5"/>
        <v>-</v>
      </c>
      <c r="O26" s="99"/>
      <c r="P26" s="89"/>
      <c r="Q26" s="102"/>
      <c r="R26" s="31"/>
    </row>
    <row r="27" spans="1:18" s="102" customFormat="1" x14ac:dyDescent="0.25"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8" s="102" customFormat="1" ht="13" x14ac:dyDescent="0.3">
      <c r="A28" s="200" t="s">
        <v>16</v>
      </c>
      <c r="B28" s="103"/>
      <c r="C28" s="103"/>
      <c r="D28" s="257" t="s">
        <v>416</v>
      </c>
      <c r="F28" s="6"/>
      <c r="G28" s="200" t="s">
        <v>112</v>
      </c>
      <c r="I28" s="103"/>
      <c r="J28" s="103"/>
      <c r="K28" s="103"/>
      <c r="M28" s="257" t="s">
        <v>417</v>
      </c>
    </row>
    <row r="29" spans="1:18" s="102" customFormat="1" ht="13" x14ac:dyDescent="0.3">
      <c r="A29" s="200"/>
      <c r="B29" s="103"/>
      <c r="C29" s="103"/>
      <c r="D29" s="201"/>
      <c r="F29" s="6"/>
      <c r="G29" s="200"/>
      <c r="I29" s="103"/>
      <c r="J29" s="103"/>
      <c r="K29" s="103"/>
      <c r="M29" s="257"/>
    </row>
    <row r="30" spans="1:18" s="102" customFormat="1" ht="13" x14ac:dyDescent="0.3">
      <c r="A30" s="200" t="s">
        <v>17</v>
      </c>
      <c r="B30" s="103"/>
      <c r="C30" s="103"/>
      <c r="D30" s="5" t="s">
        <v>114</v>
      </c>
      <c r="E30" s="103"/>
      <c r="F30" s="103"/>
      <c r="G30" s="200" t="s">
        <v>115</v>
      </c>
      <c r="I30" s="103"/>
      <c r="J30" s="103"/>
      <c r="K30" s="103"/>
      <c r="M30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5">
      <sortCondition ref="A15:A16"/>
    </sortState>
  </autoFilter>
  <sortState ref="A17:P18">
    <sortCondition ref="A17"/>
  </sortState>
  <mergeCells count="30">
    <mergeCell ref="A1:P1"/>
    <mergeCell ref="A2:P2"/>
    <mergeCell ref="A3:P3"/>
    <mergeCell ref="A4:P4"/>
    <mergeCell ref="N7:P7"/>
    <mergeCell ref="A6:C6"/>
    <mergeCell ref="N6:P6"/>
    <mergeCell ref="D6:M6"/>
    <mergeCell ref="A7:C7"/>
    <mergeCell ref="D7:M7"/>
    <mergeCell ref="N8:P8"/>
    <mergeCell ref="G15:G16"/>
    <mergeCell ref="D9:M9"/>
    <mergeCell ref="D10:M10"/>
    <mergeCell ref="A15:A16"/>
    <mergeCell ref="B15:C16"/>
    <mergeCell ref="O15:P16"/>
    <mergeCell ref="L15:L16"/>
    <mergeCell ref="A8:C8"/>
    <mergeCell ref="D8:M8"/>
    <mergeCell ref="A9:C10"/>
    <mergeCell ref="F15:F16"/>
    <mergeCell ref="N15:N16"/>
    <mergeCell ref="I15:I16"/>
    <mergeCell ref="J15:K15"/>
    <mergeCell ref="O17:P17"/>
    <mergeCell ref="M15:M16"/>
    <mergeCell ref="H15:H16"/>
    <mergeCell ref="D15:D16"/>
    <mergeCell ref="E15:E16"/>
  </mergeCells>
  <printOptions horizontalCentered="1"/>
  <pageMargins left="0.59055118110236227" right="0.19685039370078741" top="0.59055118110236227" bottom="0.59055118110236227" header="0" footer="0"/>
  <pageSetup paperSize="9" scale="95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95"/>
  <sheetViews>
    <sheetView topLeftCell="A32" zoomScale="85" zoomScaleNormal="85" zoomScaleSheetLayoutView="90" workbookViewId="0">
      <selection activeCell="M33" sqref="M33"/>
    </sheetView>
  </sheetViews>
  <sheetFormatPr defaultColWidth="36.1796875" defaultRowHeight="12.5" x14ac:dyDescent="0.25"/>
  <cols>
    <col min="1" max="1" width="8.81640625" customWidth="1"/>
    <col min="2" max="2" width="8.453125" customWidth="1"/>
    <col min="3" max="3" width="21.1796875" customWidth="1"/>
    <col min="4" max="5" width="9.7265625" customWidth="1"/>
    <col min="6" max="6" width="11.54296875" customWidth="1"/>
    <col min="7" max="7" width="10.7265625" customWidth="1"/>
    <col min="8" max="8" width="13" customWidth="1"/>
    <col min="9" max="9" width="11.453125" customWidth="1"/>
    <col min="10" max="10" width="12.26953125" customWidth="1"/>
    <col min="11" max="11" width="9.7265625" customWidth="1"/>
    <col min="12" max="12" width="8.54296875" customWidth="1"/>
    <col min="13" max="13" width="37" bestFit="1" customWidth="1"/>
    <col min="14" max="14" width="0.1796875" customWidth="1"/>
    <col min="15" max="15" width="2.1796875" bestFit="1" customWidth="1"/>
    <col min="16" max="16" width="19.1796875" customWidth="1"/>
    <col min="17" max="17" width="8.7265625" customWidth="1"/>
    <col min="18" max="242" width="9.1796875" customWidth="1"/>
    <col min="243" max="243" width="8.81640625" customWidth="1"/>
    <col min="244" max="244" width="8.453125" customWidth="1"/>
    <col min="245" max="245" width="7" customWidth="1"/>
    <col min="246" max="246" width="22.7265625" customWidth="1"/>
    <col min="247" max="247" width="17" customWidth="1"/>
    <col min="248" max="248" width="10.81640625" customWidth="1"/>
    <col min="249" max="249" width="10.453125" customWidth="1"/>
    <col min="250" max="250" width="11.7265625" customWidth="1"/>
  </cols>
  <sheetData>
    <row r="1" spans="1:14" x14ac:dyDescent="0.25">
      <c r="A1" s="754" t="s">
        <v>37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620"/>
      <c r="N1" s="620"/>
    </row>
    <row r="2" spans="1:14" ht="10.5" customHeight="1" x14ac:dyDescent="0.25">
      <c r="A2" s="755" t="s">
        <v>116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621"/>
      <c r="N2" s="621"/>
    </row>
    <row r="3" spans="1:14" x14ac:dyDescent="0.25">
      <c r="A3" s="755" t="s">
        <v>332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621"/>
      <c r="N3" s="621"/>
    </row>
    <row r="4" spans="1:14" x14ac:dyDescent="0.25">
      <c r="A4" s="756" t="s">
        <v>335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622"/>
      <c r="N4" s="622"/>
    </row>
    <row r="5" spans="1:14" ht="11.25" customHeight="1" x14ac:dyDescent="0.25">
      <c r="A5" s="622"/>
      <c r="B5" s="622"/>
      <c r="C5" s="622"/>
      <c r="D5" s="622"/>
      <c r="E5" s="622"/>
      <c r="F5" s="622"/>
      <c r="G5" s="622"/>
      <c r="H5" s="622"/>
      <c r="I5" s="622"/>
      <c r="J5" s="622"/>
      <c r="K5" s="622"/>
      <c r="M5" s="622"/>
      <c r="N5" s="622"/>
    </row>
    <row r="6" spans="1:14" ht="15.5" x14ac:dyDescent="0.25">
      <c r="A6" s="700" t="s">
        <v>330</v>
      </c>
      <c r="B6" s="700"/>
      <c r="C6" s="700"/>
      <c r="D6" s="757" t="s">
        <v>1</v>
      </c>
      <c r="E6" s="757"/>
      <c r="F6" s="757"/>
      <c r="G6" s="757"/>
      <c r="H6" s="757"/>
      <c r="I6" s="757"/>
      <c r="J6" s="619"/>
      <c r="K6" s="241" t="s">
        <v>118</v>
      </c>
    </row>
    <row r="7" spans="1:14" ht="15.5" x14ac:dyDescent="0.25">
      <c r="A7" s="689" t="s">
        <v>331</v>
      </c>
      <c r="B7" s="689"/>
      <c r="C7" s="689"/>
      <c r="D7" s="757" t="s">
        <v>211</v>
      </c>
      <c r="E7" s="757"/>
      <c r="F7" s="757"/>
      <c r="G7" s="757"/>
      <c r="H7" s="757"/>
      <c r="I7" s="757"/>
      <c r="J7" s="619"/>
      <c r="K7" s="241" t="s">
        <v>119</v>
      </c>
    </row>
    <row r="8" spans="1:14" ht="15.5" x14ac:dyDescent="0.3">
      <c r="A8" s="758" t="s">
        <v>33</v>
      </c>
      <c r="B8" s="758"/>
      <c r="C8" s="758"/>
      <c r="D8" s="757" t="s">
        <v>151</v>
      </c>
      <c r="E8" s="757"/>
      <c r="F8" s="757"/>
      <c r="G8" s="757"/>
      <c r="H8" s="757"/>
      <c r="I8" s="757"/>
      <c r="J8" s="692" t="s">
        <v>2</v>
      </c>
      <c r="K8" s="692"/>
      <c r="L8" s="692"/>
      <c r="M8" s="326"/>
      <c r="N8" s="324"/>
    </row>
    <row r="9" spans="1:14" ht="15" customHeight="1" x14ac:dyDescent="0.3">
      <c r="A9" s="750">
        <v>147</v>
      </c>
      <c r="B9" s="751"/>
      <c r="C9" s="752"/>
      <c r="D9" s="753" t="s">
        <v>340</v>
      </c>
      <c r="E9" s="753"/>
      <c r="F9" s="753"/>
      <c r="G9" s="753"/>
      <c r="H9" s="753"/>
      <c r="I9" s="753"/>
      <c r="J9" s="613" t="s">
        <v>3</v>
      </c>
      <c r="K9" s="613" t="s">
        <v>4</v>
      </c>
      <c r="L9" s="613" t="s">
        <v>5</v>
      </c>
      <c r="M9" s="326"/>
      <c r="N9" s="324"/>
    </row>
    <row r="10" spans="1:14" ht="15" customHeight="1" x14ac:dyDescent="0.25">
      <c r="A10" s="326"/>
      <c r="B10" s="326"/>
      <c r="C10" s="326"/>
      <c r="D10" s="757" t="s">
        <v>247</v>
      </c>
      <c r="E10" s="757"/>
      <c r="F10" s="757"/>
      <c r="G10" s="757"/>
      <c r="H10" s="757"/>
      <c r="I10" s="757"/>
      <c r="J10" s="274">
        <v>146</v>
      </c>
      <c r="K10" s="274">
        <v>136</v>
      </c>
      <c r="L10" s="353">
        <v>115</v>
      </c>
      <c r="M10" s="326"/>
      <c r="N10" s="324"/>
    </row>
    <row r="11" spans="1:14" ht="15" customHeight="1" x14ac:dyDescent="0.25">
      <c r="A11" s="195" t="s">
        <v>47</v>
      </c>
      <c r="B11" s="193"/>
      <c r="C11" s="193"/>
      <c r="D11" s="249">
        <v>97</v>
      </c>
      <c r="E11" s="618"/>
      <c r="F11" s="618"/>
      <c r="G11" s="618"/>
      <c r="H11" s="618"/>
      <c r="I11" s="618"/>
      <c r="J11" s="325"/>
      <c r="K11" s="325"/>
      <c r="L11" s="325"/>
      <c r="M11" s="326"/>
      <c r="N11" s="324"/>
    </row>
    <row r="12" spans="1:14" ht="15" customHeight="1" x14ac:dyDescent="0.25">
      <c r="A12" s="314" t="s">
        <v>48</v>
      </c>
      <c r="B12" s="315"/>
      <c r="C12" s="316"/>
      <c r="D12" s="250">
        <v>8</v>
      </c>
      <c r="E12" s="618"/>
      <c r="F12" s="618"/>
      <c r="G12" s="618"/>
      <c r="H12" s="618"/>
      <c r="I12" s="618"/>
      <c r="J12" s="325"/>
      <c r="K12" s="325"/>
      <c r="L12" s="325"/>
      <c r="M12" s="326"/>
      <c r="N12" s="324"/>
    </row>
    <row r="13" spans="1:14" ht="8.25" customHeight="1" x14ac:dyDescent="0.25">
      <c r="A13" s="386"/>
      <c r="B13" s="387"/>
      <c r="C13" s="387"/>
      <c r="D13" s="340"/>
      <c r="E13" s="618"/>
      <c r="F13" s="618"/>
      <c r="G13" s="618"/>
      <c r="H13" s="618"/>
      <c r="I13" s="618"/>
      <c r="J13" s="325"/>
      <c r="K13" s="325"/>
      <c r="L13" s="325"/>
      <c r="M13" s="326"/>
      <c r="N13" s="324"/>
    </row>
    <row r="14" spans="1:14" ht="15" customHeight="1" x14ac:dyDescent="0.3">
      <c r="A14" s="741" t="s">
        <v>228</v>
      </c>
      <c r="B14" s="741"/>
      <c r="C14" s="741"/>
      <c r="D14" s="102"/>
      <c r="E14" s="102"/>
      <c r="F14" s="102"/>
      <c r="G14" s="102"/>
      <c r="H14" s="102"/>
      <c r="I14" s="102"/>
      <c r="J14" s="102"/>
      <c r="K14" s="102"/>
      <c r="L14" s="102"/>
      <c r="M14" s="326"/>
      <c r="N14" s="324"/>
    </row>
    <row r="15" spans="1:14" ht="21.75" customHeight="1" x14ac:dyDescent="0.25">
      <c r="A15" s="136" t="s">
        <v>6</v>
      </c>
      <c r="B15" s="136" t="s">
        <v>86</v>
      </c>
      <c r="C15" s="136" t="s">
        <v>77</v>
      </c>
      <c r="D15" s="137" t="s">
        <v>7</v>
      </c>
      <c r="E15" s="137" t="s">
        <v>8</v>
      </c>
      <c r="F15" s="137" t="s">
        <v>88</v>
      </c>
      <c r="G15" s="137" t="s">
        <v>89</v>
      </c>
      <c r="H15" s="137" t="s">
        <v>90</v>
      </c>
      <c r="I15" s="137" t="s">
        <v>14</v>
      </c>
      <c r="J15" s="742" t="s">
        <v>91</v>
      </c>
      <c r="K15" s="743"/>
      <c r="L15" s="744"/>
      <c r="M15" s="326"/>
      <c r="N15" s="324"/>
    </row>
    <row r="16" spans="1:14" ht="15" customHeight="1" x14ac:dyDescent="0.25">
      <c r="A16" s="745">
        <v>1</v>
      </c>
      <c r="B16" s="136">
        <v>1</v>
      </c>
      <c r="C16" s="141" t="s">
        <v>366</v>
      </c>
      <c r="D16" s="210">
        <v>2005</v>
      </c>
      <c r="E16" s="615" t="s">
        <v>4</v>
      </c>
      <c r="F16" s="267">
        <v>77.900000000000006</v>
      </c>
      <c r="G16" s="140">
        <v>38</v>
      </c>
      <c r="H16" s="136">
        <f>G16</f>
        <v>38</v>
      </c>
      <c r="I16" s="746" t="s">
        <v>420</v>
      </c>
      <c r="J16" s="327" t="s">
        <v>251</v>
      </c>
      <c r="K16" s="328"/>
      <c r="L16" s="329"/>
      <c r="M16" s="326"/>
      <c r="N16" s="324"/>
    </row>
    <row r="17" spans="1:14" ht="15" customHeight="1" x14ac:dyDescent="0.25">
      <c r="A17" s="745"/>
      <c r="B17" s="136">
        <v>2</v>
      </c>
      <c r="C17" s="141" t="s">
        <v>121</v>
      </c>
      <c r="D17" s="85">
        <v>1997</v>
      </c>
      <c r="E17" s="615" t="s">
        <v>3</v>
      </c>
      <c r="F17" s="267">
        <v>84.9</v>
      </c>
      <c r="G17" s="140">
        <v>40</v>
      </c>
      <c r="H17" s="136">
        <v>78</v>
      </c>
      <c r="I17" s="747"/>
      <c r="J17" s="327" t="s">
        <v>351</v>
      </c>
      <c r="K17" s="328"/>
      <c r="L17" s="329"/>
      <c r="M17" s="326"/>
      <c r="N17" s="324"/>
    </row>
    <row r="18" spans="1:14" ht="15" customHeight="1" x14ac:dyDescent="0.25">
      <c r="A18" s="745"/>
      <c r="B18" s="136">
        <v>3</v>
      </c>
      <c r="C18" s="496" t="s">
        <v>227</v>
      </c>
      <c r="D18" s="224">
        <v>1987</v>
      </c>
      <c r="E18" s="83" t="s">
        <v>54</v>
      </c>
      <c r="F18" s="267">
        <v>111.8</v>
      </c>
      <c r="G18" s="140">
        <v>36</v>
      </c>
      <c r="H18" s="136">
        <v>114</v>
      </c>
      <c r="I18" s="747"/>
      <c r="J18" s="327" t="s">
        <v>111</v>
      </c>
      <c r="K18" s="328"/>
      <c r="L18" s="329"/>
      <c r="M18" s="326"/>
      <c r="N18" s="324"/>
    </row>
    <row r="19" spans="1:14" ht="15" customHeight="1" x14ac:dyDescent="0.25">
      <c r="A19" s="745"/>
      <c r="B19" s="136">
        <v>4</v>
      </c>
      <c r="C19" s="141" t="s">
        <v>313</v>
      </c>
      <c r="D19" s="155">
        <v>1995</v>
      </c>
      <c r="E19" s="155" t="s">
        <v>3</v>
      </c>
      <c r="F19" s="267">
        <v>101.7</v>
      </c>
      <c r="G19" s="140">
        <v>41</v>
      </c>
      <c r="H19" s="136">
        <v>155</v>
      </c>
      <c r="I19" s="748"/>
      <c r="J19" s="327" t="s">
        <v>111</v>
      </c>
      <c r="K19" s="328"/>
      <c r="L19" s="329"/>
      <c r="M19" s="326"/>
      <c r="N19" s="324"/>
    </row>
    <row r="20" spans="1:14" ht="15" customHeight="1" x14ac:dyDescent="0.3">
      <c r="A20" s="749" t="s">
        <v>93</v>
      </c>
      <c r="B20" s="749"/>
      <c r="C20" s="749"/>
      <c r="D20" s="749"/>
      <c r="E20" s="616"/>
      <c r="F20" s="151">
        <f>SUM(F16:F19)</f>
        <v>376.3</v>
      </c>
      <c r="G20" s="102"/>
      <c r="H20" s="9"/>
      <c r="I20" s="9"/>
      <c r="J20" s="9"/>
      <c r="K20" s="9"/>
      <c r="L20" s="102"/>
      <c r="M20" s="326"/>
      <c r="N20" s="324"/>
    </row>
    <row r="21" spans="1:14" ht="15" customHeight="1" x14ac:dyDescent="0.3">
      <c r="A21" s="740" t="s">
        <v>94</v>
      </c>
      <c r="B21" s="740"/>
      <c r="C21" s="740"/>
      <c r="D21" s="740"/>
      <c r="E21" s="740"/>
      <c r="F21" s="740"/>
      <c r="G21" s="740"/>
      <c r="H21" s="158">
        <f>H19</f>
        <v>155</v>
      </c>
      <c r="I21" s="623"/>
      <c r="J21" s="623"/>
      <c r="K21" s="623"/>
      <c r="L21" s="102"/>
      <c r="M21" s="326"/>
      <c r="N21" s="324"/>
    </row>
    <row r="22" spans="1:14" ht="15" customHeight="1" x14ac:dyDescent="0.25">
      <c r="A22" s="386"/>
      <c r="B22" s="387"/>
      <c r="C22" s="387"/>
      <c r="D22" s="340"/>
      <c r="E22" s="618"/>
      <c r="F22" s="618"/>
      <c r="G22" s="618"/>
      <c r="H22" s="618"/>
      <c r="I22" s="618"/>
      <c r="J22" s="325"/>
      <c r="K22" s="325"/>
      <c r="L22" s="325"/>
      <c r="M22" s="326"/>
      <c r="N22" s="324"/>
    </row>
    <row r="23" spans="1:14" ht="15" hidden="1" customHeight="1" x14ac:dyDescent="0.3">
      <c r="A23" s="741" t="s">
        <v>229</v>
      </c>
      <c r="B23" s="741"/>
      <c r="C23" s="741"/>
      <c r="D23" s="102"/>
      <c r="E23" s="102"/>
      <c r="F23" s="102"/>
      <c r="G23" s="102"/>
      <c r="H23" s="102"/>
      <c r="I23" s="102"/>
      <c r="J23" s="102"/>
      <c r="K23" s="102"/>
      <c r="L23" s="102"/>
      <c r="M23" s="326"/>
      <c r="N23" s="324"/>
    </row>
    <row r="24" spans="1:14" ht="23.25" hidden="1" customHeight="1" x14ac:dyDescent="0.25">
      <c r="A24" s="136" t="s">
        <v>6</v>
      </c>
      <c r="B24" s="136" t="s">
        <v>86</v>
      </c>
      <c r="C24" s="136" t="s">
        <v>77</v>
      </c>
      <c r="D24" s="137" t="s">
        <v>7</v>
      </c>
      <c r="E24" s="137" t="s">
        <v>8</v>
      </c>
      <c r="F24" s="137" t="s">
        <v>88</v>
      </c>
      <c r="G24" s="137" t="s">
        <v>89</v>
      </c>
      <c r="H24" s="137" t="s">
        <v>90</v>
      </c>
      <c r="I24" s="137" t="s">
        <v>14</v>
      </c>
      <c r="J24" s="742" t="s">
        <v>91</v>
      </c>
      <c r="K24" s="743"/>
      <c r="L24" s="744"/>
      <c r="M24" s="326"/>
      <c r="N24" s="324"/>
    </row>
    <row r="25" spans="1:14" ht="15" hidden="1" customHeight="1" x14ac:dyDescent="0.25">
      <c r="A25" s="745">
        <v>2</v>
      </c>
      <c r="B25" s="136">
        <v>1</v>
      </c>
      <c r="C25" s="141" t="s">
        <v>120</v>
      </c>
      <c r="D25" s="155">
        <v>2002</v>
      </c>
      <c r="E25" s="155" t="s">
        <v>4</v>
      </c>
      <c r="F25" s="367">
        <v>73</v>
      </c>
      <c r="G25" s="140">
        <v>33</v>
      </c>
      <c r="H25" s="136">
        <f>G25</f>
        <v>33</v>
      </c>
      <c r="I25" s="746" t="s">
        <v>5</v>
      </c>
      <c r="J25" s="327" t="s">
        <v>125</v>
      </c>
      <c r="K25" s="328"/>
      <c r="L25" s="329"/>
      <c r="M25" s="326"/>
      <c r="N25" s="324"/>
    </row>
    <row r="26" spans="1:14" ht="15" hidden="1" customHeight="1" x14ac:dyDescent="0.25">
      <c r="A26" s="745"/>
      <c r="B26" s="136">
        <v>2</v>
      </c>
      <c r="C26" s="141" t="s">
        <v>230</v>
      </c>
      <c r="D26" s="155">
        <v>2000</v>
      </c>
      <c r="E26" s="155" t="s">
        <v>5</v>
      </c>
      <c r="F26" s="267">
        <v>82</v>
      </c>
      <c r="G26" s="140">
        <v>29</v>
      </c>
      <c r="H26" s="136">
        <f>H25+G26</f>
        <v>62</v>
      </c>
      <c r="I26" s="747"/>
      <c r="J26" s="327" t="s">
        <v>136</v>
      </c>
      <c r="K26" s="328"/>
      <c r="L26" s="330"/>
      <c r="M26" s="326"/>
      <c r="N26" s="324"/>
    </row>
    <row r="27" spans="1:14" ht="15" hidden="1" customHeight="1" x14ac:dyDescent="0.25">
      <c r="A27" s="745"/>
      <c r="B27" s="136">
        <v>3</v>
      </c>
      <c r="C27" s="141" t="s">
        <v>231</v>
      </c>
      <c r="D27" s="155">
        <v>1978</v>
      </c>
      <c r="E27" s="155">
        <v>1</v>
      </c>
      <c r="F27" s="267">
        <v>85.5</v>
      </c>
      <c r="G27" s="140">
        <v>31</v>
      </c>
      <c r="H27" s="136">
        <f t="shared" ref="H27:H28" si="0">H26+G27</f>
        <v>93</v>
      </c>
      <c r="I27" s="747"/>
      <c r="J27" s="327" t="s">
        <v>232</v>
      </c>
      <c r="K27" s="328"/>
      <c r="L27" s="329"/>
      <c r="M27" s="326"/>
      <c r="N27" s="324"/>
    </row>
    <row r="28" spans="1:14" ht="15" hidden="1" customHeight="1" x14ac:dyDescent="0.25">
      <c r="A28" s="745"/>
      <c r="B28" s="136">
        <v>4</v>
      </c>
      <c r="C28" s="141" t="s">
        <v>224</v>
      </c>
      <c r="D28" s="155">
        <v>2004</v>
      </c>
      <c r="E28" s="155" t="s">
        <v>4</v>
      </c>
      <c r="F28" s="267">
        <v>82.6</v>
      </c>
      <c r="G28" s="140">
        <v>34</v>
      </c>
      <c r="H28" s="136">
        <f t="shared" si="0"/>
        <v>127</v>
      </c>
      <c r="I28" s="748"/>
      <c r="J28" s="327" t="s">
        <v>136</v>
      </c>
      <c r="K28" s="328"/>
      <c r="L28" s="329"/>
      <c r="M28" s="326"/>
      <c r="N28" s="324"/>
    </row>
    <row r="29" spans="1:14" ht="15" hidden="1" customHeight="1" x14ac:dyDescent="0.3">
      <c r="A29" s="749" t="s">
        <v>93</v>
      </c>
      <c r="B29" s="749"/>
      <c r="C29" s="749"/>
      <c r="D29" s="749"/>
      <c r="E29" s="616"/>
      <c r="F29" s="151">
        <f>SUM(F25:F28)</f>
        <v>323.10000000000002</v>
      </c>
      <c r="G29" s="102"/>
      <c r="H29" s="9"/>
      <c r="I29" s="9"/>
      <c r="J29" s="9"/>
      <c r="K29" s="9"/>
      <c r="L29" s="102"/>
      <c r="M29" s="326"/>
      <c r="N29" s="324"/>
    </row>
    <row r="30" spans="1:14" ht="15" hidden="1" customHeight="1" x14ac:dyDescent="0.3">
      <c r="A30" s="740" t="s">
        <v>94</v>
      </c>
      <c r="B30" s="740"/>
      <c r="C30" s="740"/>
      <c r="D30" s="740"/>
      <c r="E30" s="740"/>
      <c r="F30" s="740"/>
      <c r="G30" s="740"/>
      <c r="H30" s="158">
        <f>H28</f>
        <v>127</v>
      </c>
      <c r="I30" s="623"/>
      <c r="J30" s="623"/>
      <c r="K30" s="623"/>
      <c r="L30" s="102"/>
      <c r="M30" s="326"/>
      <c r="N30" s="324"/>
    </row>
    <row r="31" spans="1:14" ht="15" hidden="1" customHeight="1" x14ac:dyDescent="0.25">
      <c r="A31" s="386"/>
      <c r="B31" s="387"/>
      <c r="C31" s="387"/>
      <c r="D31" s="340"/>
      <c r="E31" s="618"/>
      <c r="F31" s="618"/>
      <c r="G31" s="618"/>
      <c r="H31" s="618"/>
      <c r="I31" s="618"/>
      <c r="J31" s="325"/>
      <c r="K31" s="325"/>
      <c r="L31" s="325"/>
      <c r="M31" s="326"/>
      <c r="N31" s="324"/>
    </row>
    <row r="32" spans="1:14" ht="15" customHeight="1" x14ac:dyDescent="0.3">
      <c r="A32" s="741" t="s">
        <v>316</v>
      </c>
      <c r="B32" s="741"/>
      <c r="C32" s="741"/>
      <c r="D32" s="102"/>
      <c r="E32" s="102"/>
      <c r="F32" s="102"/>
      <c r="G32" s="102"/>
      <c r="H32" s="102"/>
      <c r="I32" s="102"/>
      <c r="J32" s="102"/>
      <c r="K32" s="102"/>
      <c r="L32" s="102"/>
      <c r="M32" s="326"/>
      <c r="N32" s="324"/>
    </row>
    <row r="33" spans="1:14" ht="23.25" customHeight="1" x14ac:dyDescent="0.25">
      <c r="A33" s="136" t="s">
        <v>6</v>
      </c>
      <c r="B33" s="136" t="s">
        <v>86</v>
      </c>
      <c r="C33" s="136" t="s">
        <v>77</v>
      </c>
      <c r="D33" s="137" t="s">
        <v>7</v>
      </c>
      <c r="E33" s="137" t="s">
        <v>8</v>
      </c>
      <c r="F33" s="137" t="s">
        <v>88</v>
      </c>
      <c r="G33" s="137" t="s">
        <v>89</v>
      </c>
      <c r="H33" s="137" t="s">
        <v>90</v>
      </c>
      <c r="I33" s="137" t="s">
        <v>14</v>
      </c>
      <c r="J33" s="742" t="s">
        <v>91</v>
      </c>
      <c r="K33" s="743"/>
      <c r="L33" s="744"/>
      <c r="M33" s="326"/>
      <c r="N33" s="324"/>
    </row>
    <row r="34" spans="1:14" ht="15" customHeight="1" x14ac:dyDescent="0.25">
      <c r="A34" s="745">
        <v>2</v>
      </c>
      <c r="B34" s="136">
        <v>1</v>
      </c>
      <c r="C34" s="141" t="s">
        <v>314</v>
      </c>
      <c r="D34" s="155">
        <v>2004</v>
      </c>
      <c r="E34" s="155" t="s">
        <v>5</v>
      </c>
      <c r="F34" s="367">
        <v>107</v>
      </c>
      <c r="G34" s="140">
        <v>35</v>
      </c>
      <c r="H34" s="136">
        <v>35</v>
      </c>
      <c r="I34" s="746" t="s">
        <v>319</v>
      </c>
      <c r="J34" s="327" t="s">
        <v>303</v>
      </c>
      <c r="K34" s="328"/>
      <c r="L34" s="329"/>
      <c r="M34" s="326"/>
      <c r="N34" s="324"/>
    </row>
    <row r="35" spans="1:14" ht="15" customHeight="1" x14ac:dyDescent="0.25">
      <c r="A35" s="745"/>
      <c r="B35" s="136">
        <v>2</v>
      </c>
      <c r="C35" s="141" t="s">
        <v>367</v>
      </c>
      <c r="D35" s="155">
        <v>2008</v>
      </c>
      <c r="E35" s="155">
        <v>1</v>
      </c>
      <c r="F35" s="367">
        <v>78.599999999999994</v>
      </c>
      <c r="G35" s="140">
        <v>22</v>
      </c>
      <c r="H35" s="136">
        <v>57</v>
      </c>
      <c r="I35" s="747"/>
      <c r="J35" s="327" t="s">
        <v>303</v>
      </c>
      <c r="K35" s="328"/>
      <c r="L35" s="330"/>
      <c r="M35" s="326"/>
      <c r="N35" s="324"/>
    </row>
    <row r="36" spans="1:14" ht="15" customHeight="1" x14ac:dyDescent="0.25">
      <c r="A36" s="745"/>
      <c r="B36" s="136">
        <v>3</v>
      </c>
      <c r="C36" s="141" t="s">
        <v>271</v>
      </c>
      <c r="D36" s="85">
        <v>1998</v>
      </c>
      <c r="E36" s="421" t="s">
        <v>4</v>
      </c>
      <c r="F36" s="367">
        <v>92.65</v>
      </c>
      <c r="G36" s="140">
        <v>32</v>
      </c>
      <c r="H36" s="136">
        <v>89</v>
      </c>
      <c r="I36" s="747"/>
      <c r="J36" s="327" t="s">
        <v>303</v>
      </c>
      <c r="K36" s="328"/>
      <c r="L36" s="329"/>
      <c r="M36" s="326"/>
      <c r="N36" s="324"/>
    </row>
    <row r="37" spans="1:14" ht="15" customHeight="1" x14ac:dyDescent="0.25">
      <c r="A37" s="745"/>
      <c r="B37" s="136">
        <v>4</v>
      </c>
      <c r="C37" s="141" t="s">
        <v>312</v>
      </c>
      <c r="D37" s="155">
        <v>2008</v>
      </c>
      <c r="E37" s="155" t="s">
        <v>5</v>
      </c>
      <c r="F37" s="367">
        <v>91.55</v>
      </c>
      <c r="G37" s="140">
        <v>40</v>
      </c>
      <c r="H37" s="136">
        <v>129</v>
      </c>
      <c r="I37" s="748"/>
      <c r="J37" s="327" t="s">
        <v>303</v>
      </c>
      <c r="K37" s="328"/>
      <c r="L37" s="329"/>
      <c r="M37" s="326"/>
      <c r="N37" s="324"/>
    </row>
    <row r="38" spans="1:14" ht="15" customHeight="1" x14ac:dyDescent="0.3">
      <c r="A38" s="749" t="s">
        <v>93</v>
      </c>
      <c r="B38" s="749"/>
      <c r="C38" s="749"/>
      <c r="D38" s="749"/>
      <c r="E38" s="616"/>
      <c r="F38" s="151">
        <f>SUM(F34:F37)</f>
        <v>369.8</v>
      </c>
      <c r="G38" s="102"/>
      <c r="H38" s="9"/>
      <c r="I38" s="9"/>
      <c r="J38" s="9"/>
      <c r="K38" s="9"/>
      <c r="L38" s="102"/>
      <c r="M38" s="326"/>
      <c r="N38" s="324"/>
    </row>
    <row r="39" spans="1:14" ht="15" customHeight="1" x14ac:dyDescent="0.3">
      <c r="A39" s="740" t="s">
        <v>94</v>
      </c>
      <c r="B39" s="740"/>
      <c r="C39" s="740"/>
      <c r="D39" s="740"/>
      <c r="E39" s="740"/>
      <c r="F39" s="740"/>
      <c r="G39" s="740"/>
      <c r="H39" s="158">
        <f>H37</f>
        <v>129</v>
      </c>
      <c r="I39" s="623"/>
      <c r="J39" s="623"/>
      <c r="K39" s="623"/>
      <c r="L39" s="102"/>
      <c r="M39" s="326"/>
      <c r="N39" s="324"/>
    </row>
    <row r="40" spans="1:14" ht="15" hidden="1" customHeight="1" x14ac:dyDescent="0.25">
      <c r="A40" s="386"/>
      <c r="B40" s="387"/>
      <c r="C40" s="387"/>
      <c r="D40" s="340"/>
      <c r="E40" s="618"/>
      <c r="F40" s="618"/>
      <c r="G40" s="618"/>
      <c r="H40" s="618"/>
      <c r="I40" s="618"/>
      <c r="J40" s="325"/>
      <c r="K40" s="325"/>
      <c r="L40" s="325"/>
      <c r="M40" s="326"/>
      <c r="N40" s="324"/>
    </row>
    <row r="41" spans="1:14" ht="15" hidden="1" customHeight="1" x14ac:dyDescent="0.3">
      <c r="A41" s="741" t="s">
        <v>178</v>
      </c>
      <c r="B41" s="741"/>
      <c r="C41" s="741"/>
      <c r="D41" s="102"/>
      <c r="E41" s="102"/>
      <c r="F41" s="102"/>
      <c r="G41" s="102"/>
      <c r="H41" s="102"/>
      <c r="I41" s="102"/>
      <c r="J41" s="102"/>
      <c r="K41" s="102"/>
      <c r="L41" s="102"/>
      <c r="M41" s="326"/>
      <c r="N41" s="324"/>
    </row>
    <row r="42" spans="1:14" ht="24" hidden="1" customHeight="1" x14ac:dyDescent="0.25">
      <c r="A42" s="136" t="s">
        <v>6</v>
      </c>
      <c r="B42" s="136" t="s">
        <v>86</v>
      </c>
      <c r="C42" s="136" t="s">
        <v>77</v>
      </c>
      <c r="D42" s="137" t="s">
        <v>7</v>
      </c>
      <c r="E42" s="137" t="s">
        <v>8</v>
      </c>
      <c r="F42" s="137" t="s">
        <v>88</v>
      </c>
      <c r="G42" s="137" t="s">
        <v>89</v>
      </c>
      <c r="H42" s="137" t="s">
        <v>90</v>
      </c>
      <c r="I42" s="137" t="s">
        <v>14</v>
      </c>
      <c r="J42" s="742" t="s">
        <v>91</v>
      </c>
      <c r="K42" s="743"/>
      <c r="L42" s="744"/>
      <c r="M42" s="326"/>
      <c r="N42" s="324"/>
    </row>
    <row r="43" spans="1:14" ht="15" hidden="1" customHeight="1" x14ac:dyDescent="0.25">
      <c r="A43" s="745">
        <v>4</v>
      </c>
      <c r="B43" s="136">
        <v>1</v>
      </c>
      <c r="C43" s="141" t="s">
        <v>177</v>
      </c>
      <c r="D43" s="155">
        <v>1987</v>
      </c>
      <c r="E43" s="155" t="s">
        <v>4</v>
      </c>
      <c r="F43" s="267">
        <v>82.1</v>
      </c>
      <c r="G43" s="140">
        <v>30</v>
      </c>
      <c r="H43" s="136">
        <f>G43</f>
        <v>30</v>
      </c>
      <c r="I43" s="746" t="s">
        <v>5</v>
      </c>
      <c r="J43" s="327" t="s">
        <v>144</v>
      </c>
      <c r="K43" s="328"/>
      <c r="L43" s="329"/>
      <c r="M43" s="326"/>
      <c r="N43" s="324"/>
    </row>
    <row r="44" spans="1:14" ht="15" hidden="1" customHeight="1" x14ac:dyDescent="0.25">
      <c r="A44" s="745"/>
      <c r="B44" s="136">
        <v>2</v>
      </c>
      <c r="C44" s="141" t="s">
        <v>155</v>
      </c>
      <c r="D44" s="155">
        <v>1995</v>
      </c>
      <c r="E44" s="155" t="s">
        <v>5</v>
      </c>
      <c r="F44" s="267">
        <v>83.65</v>
      </c>
      <c r="G44" s="140">
        <v>31</v>
      </c>
      <c r="H44" s="136">
        <f>H43+G44</f>
        <v>61</v>
      </c>
      <c r="I44" s="747"/>
      <c r="J44" s="327" t="s">
        <v>124</v>
      </c>
      <c r="K44" s="328"/>
      <c r="L44" s="330"/>
      <c r="M44" s="326"/>
      <c r="N44" s="324"/>
    </row>
    <row r="45" spans="1:14" ht="15" hidden="1" customHeight="1" x14ac:dyDescent="0.25">
      <c r="A45" s="745"/>
      <c r="B45" s="136">
        <v>3</v>
      </c>
      <c r="C45" s="141" t="s">
        <v>158</v>
      </c>
      <c r="D45" s="155">
        <v>1992</v>
      </c>
      <c r="E45" s="155" t="s">
        <v>4</v>
      </c>
      <c r="F45" s="267">
        <v>104.25</v>
      </c>
      <c r="G45" s="140">
        <v>35</v>
      </c>
      <c r="H45" s="136">
        <f t="shared" ref="H45:H46" si="1">H44+G45</f>
        <v>96</v>
      </c>
      <c r="I45" s="747"/>
      <c r="J45" s="327" t="s">
        <v>144</v>
      </c>
      <c r="K45" s="328"/>
      <c r="L45" s="329"/>
      <c r="M45" s="326"/>
      <c r="N45" s="324"/>
    </row>
    <row r="46" spans="1:14" ht="15" hidden="1" customHeight="1" x14ac:dyDescent="0.25">
      <c r="A46" s="745"/>
      <c r="B46" s="136">
        <v>4</v>
      </c>
      <c r="C46" s="141" t="s">
        <v>164</v>
      </c>
      <c r="D46" s="155">
        <v>2000</v>
      </c>
      <c r="E46" s="155" t="s">
        <v>4</v>
      </c>
      <c r="F46" s="267">
        <v>84</v>
      </c>
      <c r="G46" s="140">
        <v>36</v>
      </c>
      <c r="H46" s="136">
        <f t="shared" si="1"/>
        <v>132</v>
      </c>
      <c r="I46" s="748"/>
      <c r="J46" s="327" t="s">
        <v>144</v>
      </c>
      <c r="K46" s="328"/>
      <c r="L46" s="329"/>
      <c r="M46" s="326"/>
      <c r="N46" s="324"/>
    </row>
    <row r="47" spans="1:14" ht="15" hidden="1" customHeight="1" x14ac:dyDescent="0.3">
      <c r="A47" s="749" t="s">
        <v>93</v>
      </c>
      <c r="B47" s="749"/>
      <c r="C47" s="749"/>
      <c r="D47" s="749"/>
      <c r="E47" s="616"/>
      <c r="F47" s="151">
        <f>SUM(F43:F46)</f>
        <v>354</v>
      </c>
      <c r="G47" s="102"/>
      <c r="H47" s="9"/>
      <c r="I47" s="9"/>
      <c r="J47" s="9"/>
      <c r="K47" s="9"/>
      <c r="L47" s="102"/>
      <c r="M47" s="326"/>
      <c r="N47" s="324"/>
    </row>
    <row r="48" spans="1:14" ht="15" hidden="1" customHeight="1" x14ac:dyDescent="0.3">
      <c r="A48" s="740" t="s">
        <v>94</v>
      </c>
      <c r="B48" s="740"/>
      <c r="C48" s="740"/>
      <c r="D48" s="740"/>
      <c r="E48" s="740"/>
      <c r="F48" s="740"/>
      <c r="G48" s="740"/>
      <c r="H48" s="158">
        <f>H46</f>
        <v>132</v>
      </c>
      <c r="I48" s="623"/>
      <c r="J48" s="623"/>
      <c r="K48" s="623"/>
      <c r="L48" s="102"/>
      <c r="M48" s="326"/>
      <c r="N48" s="324"/>
    </row>
    <row r="49" spans="1:15" ht="15" hidden="1" customHeight="1" x14ac:dyDescent="0.25">
      <c r="A49" s="386"/>
      <c r="B49" s="387"/>
      <c r="C49" s="387"/>
      <c r="D49" s="340"/>
      <c r="E49" s="618"/>
      <c r="F49" s="618"/>
      <c r="G49" s="618"/>
      <c r="H49" s="618"/>
      <c r="I49" s="618"/>
      <c r="J49" s="325"/>
      <c r="K49" s="325"/>
      <c r="L49" s="325"/>
      <c r="M49" s="326"/>
      <c r="N49" s="324"/>
    </row>
    <row r="50" spans="1:15" ht="15" hidden="1" customHeight="1" x14ac:dyDescent="0.3">
      <c r="A50" s="741" t="s">
        <v>176</v>
      </c>
      <c r="B50" s="741"/>
      <c r="C50" s="741"/>
      <c r="D50" s="102"/>
      <c r="E50" s="102"/>
      <c r="F50" s="102"/>
      <c r="G50" s="102"/>
      <c r="H50" s="102"/>
      <c r="I50" s="102"/>
      <c r="J50" s="102"/>
      <c r="K50" s="102"/>
      <c r="L50" s="102"/>
      <c r="M50" s="326"/>
      <c r="N50" s="324"/>
    </row>
    <row r="51" spans="1:15" ht="23.25" hidden="1" customHeight="1" x14ac:dyDescent="0.25">
      <c r="A51" s="136" t="s">
        <v>6</v>
      </c>
      <c r="B51" s="136" t="s">
        <v>86</v>
      </c>
      <c r="C51" s="136" t="s">
        <v>77</v>
      </c>
      <c r="D51" s="137" t="s">
        <v>7</v>
      </c>
      <c r="E51" s="137" t="s">
        <v>8</v>
      </c>
      <c r="F51" s="137" t="s">
        <v>88</v>
      </c>
      <c r="G51" s="137" t="s">
        <v>89</v>
      </c>
      <c r="H51" s="137" t="s">
        <v>90</v>
      </c>
      <c r="I51" s="137" t="s">
        <v>14</v>
      </c>
      <c r="J51" s="742" t="s">
        <v>91</v>
      </c>
      <c r="K51" s="743"/>
      <c r="L51" s="744"/>
      <c r="M51" s="326"/>
      <c r="N51" s="324"/>
    </row>
    <row r="52" spans="1:15" s="102" customFormat="1" ht="16.5" hidden="1" customHeight="1" x14ac:dyDescent="0.25">
      <c r="A52" s="745">
        <v>5</v>
      </c>
      <c r="B52" s="136">
        <v>1</v>
      </c>
      <c r="C52" s="141" t="s">
        <v>171</v>
      </c>
      <c r="D52" s="155">
        <v>2000</v>
      </c>
      <c r="E52" s="267" t="s">
        <v>4</v>
      </c>
      <c r="F52" s="267">
        <v>86.15</v>
      </c>
      <c r="G52" s="140">
        <v>34</v>
      </c>
      <c r="H52" s="136">
        <f>G52</f>
        <v>34</v>
      </c>
      <c r="I52" s="746" t="s">
        <v>5</v>
      </c>
      <c r="J52" s="327" t="s">
        <v>175</v>
      </c>
      <c r="K52" s="328"/>
      <c r="L52" s="329"/>
      <c r="M52" s="325"/>
      <c r="N52" s="9"/>
      <c r="O52" s="9"/>
    </row>
    <row r="53" spans="1:15" s="102" customFormat="1" ht="15.75" hidden="1" customHeight="1" x14ac:dyDescent="0.25">
      <c r="A53" s="745"/>
      <c r="B53" s="136">
        <v>2</v>
      </c>
      <c r="C53" s="141" t="s">
        <v>172</v>
      </c>
      <c r="D53" s="155">
        <v>1993</v>
      </c>
      <c r="E53" s="267" t="s">
        <v>4</v>
      </c>
      <c r="F53" s="267">
        <v>88.55</v>
      </c>
      <c r="G53" s="140">
        <v>32</v>
      </c>
      <c r="H53" s="136">
        <f>H52+G53</f>
        <v>66</v>
      </c>
      <c r="I53" s="747"/>
      <c r="J53" s="327" t="s">
        <v>123</v>
      </c>
      <c r="K53" s="328"/>
      <c r="L53" s="330"/>
      <c r="M53" s="9"/>
      <c r="N53" s="9"/>
    </row>
    <row r="54" spans="1:15" s="102" customFormat="1" ht="16.5" hidden="1" customHeight="1" x14ac:dyDescent="0.25">
      <c r="A54" s="745"/>
      <c r="B54" s="136">
        <v>3</v>
      </c>
      <c r="C54" s="141" t="s">
        <v>173</v>
      </c>
      <c r="D54" s="155">
        <v>1996</v>
      </c>
      <c r="E54" s="267" t="s">
        <v>4</v>
      </c>
      <c r="F54" s="267">
        <v>93.6</v>
      </c>
      <c r="G54" s="140">
        <v>32</v>
      </c>
      <c r="H54" s="136">
        <f t="shared" ref="H54:H55" si="2">H53+G54</f>
        <v>98</v>
      </c>
      <c r="I54" s="747"/>
      <c r="J54" s="327" t="s">
        <v>129</v>
      </c>
      <c r="K54" s="328"/>
      <c r="L54" s="329"/>
      <c r="M54" s="6"/>
      <c r="N54" s="6"/>
    </row>
    <row r="55" spans="1:15" ht="14.15" hidden="1" customHeight="1" x14ac:dyDescent="0.25">
      <c r="A55" s="745"/>
      <c r="B55" s="136">
        <v>4</v>
      </c>
      <c r="C55" s="141" t="s">
        <v>174</v>
      </c>
      <c r="D55" s="155">
        <v>1979</v>
      </c>
      <c r="E55" s="267" t="s">
        <v>170</v>
      </c>
      <c r="F55" s="267">
        <v>100.2</v>
      </c>
      <c r="G55" s="140">
        <v>34</v>
      </c>
      <c r="H55" s="136">
        <f t="shared" si="2"/>
        <v>132</v>
      </c>
      <c r="I55" s="748"/>
      <c r="J55" s="327" t="s">
        <v>126</v>
      </c>
      <c r="K55" s="328"/>
      <c r="L55" s="329"/>
      <c r="M55" s="6"/>
      <c r="N55" s="6"/>
      <c r="O55">
        <v>1</v>
      </c>
    </row>
    <row r="56" spans="1:15" s="102" customFormat="1" ht="14.15" hidden="1" customHeight="1" x14ac:dyDescent="0.3">
      <c r="A56" s="749" t="s">
        <v>93</v>
      </c>
      <c r="B56" s="749"/>
      <c r="C56" s="749"/>
      <c r="D56" s="749"/>
      <c r="E56" s="616"/>
      <c r="F56" s="151">
        <f>SUM(F52:F55)</f>
        <v>368.49999999999994</v>
      </c>
      <c r="H56" s="9"/>
      <c r="I56" s="9"/>
      <c r="J56" s="9"/>
      <c r="K56" s="9"/>
      <c r="M56" s="268"/>
      <c r="N56" s="268"/>
    </row>
    <row r="57" spans="1:15" s="102" customFormat="1" ht="14.15" hidden="1" customHeight="1" x14ac:dyDescent="0.3">
      <c r="A57" s="740" t="s">
        <v>94</v>
      </c>
      <c r="B57" s="740"/>
      <c r="C57" s="740"/>
      <c r="D57" s="740"/>
      <c r="E57" s="740"/>
      <c r="F57" s="740"/>
      <c r="G57" s="740"/>
      <c r="H57" s="158">
        <f>H55</f>
        <v>132</v>
      </c>
      <c r="I57" s="623"/>
      <c r="J57" s="623"/>
      <c r="K57" s="623"/>
      <c r="M57" s="268"/>
      <c r="N57" s="268"/>
    </row>
    <row r="58" spans="1:15" s="102" customFormat="1" hidden="1" x14ac:dyDescent="0.25"/>
    <row r="59" spans="1:15" s="102" customFormat="1" ht="13" hidden="1" x14ac:dyDescent="0.3">
      <c r="A59" s="741" t="s">
        <v>182</v>
      </c>
      <c r="B59" s="741"/>
      <c r="C59" s="741"/>
    </row>
    <row r="60" spans="1:15" s="102" customFormat="1" ht="20" hidden="1" x14ac:dyDescent="0.25">
      <c r="A60" s="136" t="s">
        <v>6</v>
      </c>
      <c r="B60" s="136" t="s">
        <v>86</v>
      </c>
      <c r="C60" s="136" t="s">
        <v>77</v>
      </c>
      <c r="D60" s="137" t="s">
        <v>7</v>
      </c>
      <c r="E60" s="137" t="s">
        <v>8</v>
      </c>
      <c r="F60" s="137" t="s">
        <v>88</v>
      </c>
      <c r="G60" s="137" t="s">
        <v>89</v>
      </c>
      <c r="H60" s="137" t="s">
        <v>90</v>
      </c>
      <c r="I60" s="137" t="s">
        <v>14</v>
      </c>
      <c r="J60" s="742" t="s">
        <v>91</v>
      </c>
      <c r="K60" s="743"/>
      <c r="L60" s="744"/>
    </row>
    <row r="61" spans="1:15" ht="13.5" hidden="1" customHeight="1" x14ac:dyDescent="0.25">
      <c r="A61" s="745">
        <v>6</v>
      </c>
      <c r="B61" s="136">
        <v>1</v>
      </c>
      <c r="C61" s="141" t="s">
        <v>179</v>
      </c>
      <c r="D61" s="155">
        <v>2003</v>
      </c>
      <c r="E61" s="155" t="s">
        <v>5</v>
      </c>
      <c r="F61" s="267">
        <v>84.95</v>
      </c>
      <c r="G61" s="140">
        <v>26</v>
      </c>
      <c r="H61" s="136">
        <f>G61</f>
        <v>26</v>
      </c>
      <c r="I61" s="746" t="s">
        <v>5</v>
      </c>
      <c r="J61" s="327" t="s">
        <v>127</v>
      </c>
      <c r="K61" s="328"/>
      <c r="L61" s="329"/>
    </row>
    <row r="62" spans="1:15" ht="15.75" hidden="1" customHeight="1" x14ac:dyDescent="0.25">
      <c r="A62" s="745"/>
      <c r="B62" s="136">
        <v>2</v>
      </c>
      <c r="C62" s="141" t="s">
        <v>154</v>
      </c>
      <c r="D62" s="155">
        <v>1999</v>
      </c>
      <c r="E62" s="155" t="s">
        <v>3</v>
      </c>
      <c r="F62" s="267">
        <v>72.849999999999994</v>
      </c>
      <c r="G62" s="140">
        <v>29</v>
      </c>
      <c r="H62" s="136">
        <f>H61+G62</f>
        <v>55</v>
      </c>
      <c r="I62" s="747"/>
      <c r="J62" s="327" t="s">
        <v>53</v>
      </c>
      <c r="K62" s="328"/>
      <c r="L62" s="330"/>
      <c r="N62" s="102"/>
    </row>
    <row r="63" spans="1:15" ht="14.15" hidden="1" customHeight="1" x14ac:dyDescent="0.25">
      <c r="A63" s="745"/>
      <c r="B63" s="136">
        <v>3</v>
      </c>
      <c r="C63" s="141" t="s">
        <v>159</v>
      </c>
      <c r="D63" s="155">
        <v>2003</v>
      </c>
      <c r="E63" s="155" t="s">
        <v>5</v>
      </c>
      <c r="F63" s="267">
        <v>102.45</v>
      </c>
      <c r="G63" s="140">
        <v>33</v>
      </c>
      <c r="H63" s="136">
        <f t="shared" ref="H63:H64" si="3">H62+G63</f>
        <v>88</v>
      </c>
      <c r="I63" s="747"/>
      <c r="J63" s="327" t="s">
        <v>128</v>
      </c>
      <c r="K63" s="328"/>
      <c r="L63" s="329"/>
      <c r="N63" s="102"/>
    </row>
    <row r="64" spans="1:15" ht="14.15" hidden="1" customHeight="1" x14ac:dyDescent="0.25">
      <c r="A64" s="745"/>
      <c r="B64" s="136">
        <v>4</v>
      </c>
      <c r="C64" s="141" t="s">
        <v>180</v>
      </c>
      <c r="D64" s="155">
        <v>1978</v>
      </c>
      <c r="E64" s="155" t="s">
        <v>54</v>
      </c>
      <c r="F64" s="267">
        <v>93.35</v>
      </c>
      <c r="G64" s="140">
        <v>33</v>
      </c>
      <c r="H64" s="136">
        <f t="shared" si="3"/>
        <v>121</v>
      </c>
      <c r="I64" s="748"/>
      <c r="J64" s="327" t="s">
        <v>53</v>
      </c>
      <c r="K64" s="328"/>
      <c r="L64" s="329"/>
      <c r="N64" s="102"/>
    </row>
    <row r="65" spans="1:15" ht="14.15" hidden="1" customHeight="1" x14ac:dyDescent="0.3">
      <c r="A65" s="749" t="s">
        <v>93</v>
      </c>
      <c r="B65" s="749"/>
      <c r="C65" s="749"/>
      <c r="D65" s="749"/>
      <c r="E65" s="616"/>
      <c r="F65" s="151">
        <f>SUM(F61:F64)</f>
        <v>353.6</v>
      </c>
      <c r="G65" s="102"/>
      <c r="H65" s="9"/>
      <c r="I65" s="9"/>
      <c r="J65" s="9"/>
      <c r="K65" s="9"/>
      <c r="L65" s="102"/>
      <c r="N65" s="22"/>
      <c r="O65">
        <v>2</v>
      </c>
    </row>
    <row r="66" spans="1:15" ht="14.15" hidden="1" customHeight="1" x14ac:dyDescent="0.3">
      <c r="A66" s="740" t="s">
        <v>94</v>
      </c>
      <c r="B66" s="740"/>
      <c r="C66" s="740"/>
      <c r="D66" s="740"/>
      <c r="E66" s="740"/>
      <c r="F66" s="740"/>
      <c r="G66" s="740"/>
      <c r="H66" s="158">
        <f>H64</f>
        <v>121</v>
      </c>
      <c r="I66" s="623"/>
      <c r="J66" s="623"/>
      <c r="K66" s="623"/>
      <c r="L66" s="102"/>
      <c r="N66" s="102"/>
    </row>
    <row r="67" spans="1:15" ht="14.15" customHeight="1" x14ac:dyDescent="0.3">
      <c r="A67" s="617"/>
      <c r="B67" s="617"/>
      <c r="C67" s="617"/>
      <c r="D67" s="617"/>
      <c r="E67" s="617"/>
      <c r="F67" s="617"/>
      <c r="G67" s="617"/>
      <c r="H67" s="623"/>
      <c r="I67" s="623"/>
      <c r="J67" s="623"/>
      <c r="K67" s="623"/>
      <c r="L67" s="102"/>
      <c r="N67" s="102"/>
    </row>
    <row r="68" spans="1:15" ht="14.15" customHeight="1" x14ac:dyDescent="0.3">
      <c r="A68" s="741" t="s">
        <v>365</v>
      </c>
      <c r="B68" s="741"/>
      <c r="C68" s="741"/>
      <c r="D68" s="102"/>
      <c r="E68" s="102"/>
      <c r="F68" s="102"/>
      <c r="G68" s="102"/>
      <c r="H68" s="102"/>
      <c r="I68" s="102"/>
      <c r="J68" s="102"/>
      <c r="K68" s="102"/>
      <c r="L68" s="102"/>
      <c r="N68" s="102"/>
    </row>
    <row r="69" spans="1:15" ht="20" x14ac:dyDescent="0.25">
      <c r="A69" s="136" t="s">
        <v>6</v>
      </c>
      <c r="B69" s="136" t="s">
        <v>86</v>
      </c>
      <c r="C69" s="136" t="s">
        <v>77</v>
      </c>
      <c r="D69" s="137" t="s">
        <v>7</v>
      </c>
      <c r="E69" s="137" t="s">
        <v>8</v>
      </c>
      <c r="F69" s="137" t="s">
        <v>88</v>
      </c>
      <c r="G69" s="137" t="s">
        <v>89</v>
      </c>
      <c r="H69" s="137" t="s">
        <v>90</v>
      </c>
      <c r="I69" s="137" t="s">
        <v>14</v>
      </c>
      <c r="J69" s="742" t="s">
        <v>91</v>
      </c>
      <c r="K69" s="743"/>
      <c r="L69" s="744"/>
      <c r="N69" s="102"/>
    </row>
    <row r="70" spans="1:15" ht="14.15" customHeight="1" x14ac:dyDescent="0.25">
      <c r="A70" s="745">
        <v>3</v>
      </c>
      <c r="B70" s="136">
        <v>1</v>
      </c>
      <c r="C70" s="141" t="s">
        <v>368</v>
      </c>
      <c r="D70" s="155">
        <v>1997</v>
      </c>
      <c r="E70" s="155" t="s">
        <v>170</v>
      </c>
      <c r="F70" s="367">
        <v>87</v>
      </c>
      <c r="G70" s="140">
        <v>20</v>
      </c>
      <c r="H70" s="136">
        <v>20</v>
      </c>
      <c r="I70" s="746" t="s">
        <v>183</v>
      </c>
      <c r="J70" s="327" t="s">
        <v>372</v>
      </c>
      <c r="K70" s="328"/>
      <c r="L70" s="329"/>
      <c r="N70" s="102"/>
    </row>
    <row r="71" spans="1:15" ht="14.15" customHeight="1" x14ac:dyDescent="0.25">
      <c r="A71" s="745"/>
      <c r="B71" s="136">
        <v>2</v>
      </c>
      <c r="C71" s="141" t="s">
        <v>369</v>
      </c>
      <c r="D71" s="155">
        <v>1982</v>
      </c>
      <c r="E71" s="155">
        <v>1</v>
      </c>
      <c r="F71" s="267">
        <v>130</v>
      </c>
      <c r="G71" s="140">
        <v>25</v>
      </c>
      <c r="H71" s="136">
        <v>45</v>
      </c>
      <c r="I71" s="747"/>
      <c r="J71" s="327" t="s">
        <v>372</v>
      </c>
      <c r="K71" s="328"/>
      <c r="L71" s="330"/>
      <c r="N71" s="102"/>
    </row>
    <row r="72" spans="1:15" ht="14.15" customHeight="1" x14ac:dyDescent="0.25">
      <c r="A72" s="745"/>
      <c r="B72" s="136">
        <v>3</v>
      </c>
      <c r="C72" s="141" t="s">
        <v>371</v>
      </c>
      <c r="D72" s="155">
        <v>1976</v>
      </c>
      <c r="E72" s="155" t="s">
        <v>170</v>
      </c>
      <c r="F72" s="267">
        <v>88</v>
      </c>
      <c r="G72" s="140">
        <v>8</v>
      </c>
      <c r="H72" s="136">
        <v>53</v>
      </c>
      <c r="I72" s="747"/>
      <c r="J72" s="327" t="s">
        <v>126</v>
      </c>
      <c r="K72" s="328"/>
      <c r="L72" s="329"/>
      <c r="N72" s="102"/>
    </row>
    <row r="73" spans="1:15" ht="14.15" customHeight="1" x14ac:dyDescent="0.25">
      <c r="A73" s="745"/>
      <c r="B73" s="136">
        <v>4</v>
      </c>
      <c r="C73" s="496" t="s">
        <v>370</v>
      </c>
      <c r="D73" s="155">
        <v>1981</v>
      </c>
      <c r="E73" s="155" t="s">
        <v>170</v>
      </c>
      <c r="F73" s="267">
        <v>75</v>
      </c>
      <c r="G73" s="140">
        <v>8</v>
      </c>
      <c r="H73" s="136">
        <v>61</v>
      </c>
      <c r="I73" s="748"/>
      <c r="J73" s="327" t="s">
        <v>372</v>
      </c>
      <c r="K73" s="328"/>
      <c r="L73" s="329"/>
      <c r="N73" s="102"/>
    </row>
    <row r="74" spans="1:15" ht="14.15" customHeight="1" x14ac:dyDescent="0.3">
      <c r="A74" s="749" t="s">
        <v>93</v>
      </c>
      <c r="B74" s="749"/>
      <c r="C74" s="749"/>
      <c r="D74" s="749"/>
      <c r="E74" s="616"/>
      <c r="F74" s="151">
        <f>SUM(F70:F73)</f>
        <v>380</v>
      </c>
      <c r="G74" s="102"/>
      <c r="H74" s="9"/>
      <c r="I74" s="9"/>
      <c r="J74" s="9"/>
      <c r="K74" s="9"/>
      <c r="L74" s="102"/>
      <c r="N74" s="102"/>
    </row>
    <row r="75" spans="1:15" ht="14.15" customHeight="1" x14ac:dyDescent="0.3">
      <c r="A75" s="740" t="s">
        <v>94</v>
      </c>
      <c r="B75" s="740"/>
      <c r="C75" s="740"/>
      <c r="D75" s="740"/>
      <c r="E75" s="740"/>
      <c r="F75" s="740"/>
      <c r="G75" s="740"/>
      <c r="H75" s="158">
        <f>H73</f>
        <v>61</v>
      </c>
      <c r="I75" s="623"/>
      <c r="J75" s="623"/>
      <c r="K75" s="623"/>
      <c r="L75" s="102"/>
      <c r="N75" s="102"/>
    </row>
    <row r="76" spans="1:15" ht="14.15" hidden="1" customHeight="1" x14ac:dyDescent="0.3">
      <c r="A76" s="617"/>
      <c r="B76" s="617"/>
      <c r="C76" s="617"/>
      <c r="D76" s="617"/>
      <c r="E76" s="617"/>
      <c r="F76" s="617"/>
      <c r="G76" s="617"/>
      <c r="H76" s="623"/>
      <c r="I76" s="623"/>
      <c r="J76" s="623"/>
      <c r="K76" s="623"/>
      <c r="L76" s="102"/>
      <c r="N76" s="102"/>
    </row>
    <row r="77" spans="1:15" ht="14.15" hidden="1" customHeight="1" x14ac:dyDescent="0.3">
      <c r="A77" s="741" t="s">
        <v>253</v>
      </c>
      <c r="B77" s="741"/>
      <c r="C77" s="741"/>
      <c r="D77" s="102"/>
      <c r="E77" s="102"/>
      <c r="F77" s="102"/>
      <c r="G77" s="102"/>
      <c r="H77" s="102"/>
      <c r="I77" s="102"/>
      <c r="J77" s="102"/>
      <c r="K77" s="102"/>
      <c r="L77" s="102"/>
      <c r="N77" s="102"/>
    </row>
    <row r="78" spans="1:15" ht="20" hidden="1" x14ac:dyDescent="0.25">
      <c r="A78" s="136" t="s">
        <v>6</v>
      </c>
      <c r="B78" s="136" t="s">
        <v>86</v>
      </c>
      <c r="C78" s="136" t="s">
        <v>77</v>
      </c>
      <c r="D78" s="137" t="s">
        <v>7</v>
      </c>
      <c r="E78" s="137" t="s">
        <v>8</v>
      </c>
      <c r="F78" s="137" t="s">
        <v>88</v>
      </c>
      <c r="G78" s="137" t="s">
        <v>89</v>
      </c>
      <c r="H78" s="137" t="s">
        <v>90</v>
      </c>
      <c r="I78" s="137" t="s">
        <v>14</v>
      </c>
      <c r="J78" s="742" t="s">
        <v>91</v>
      </c>
      <c r="K78" s="743"/>
      <c r="L78" s="744"/>
      <c r="N78" s="102"/>
    </row>
    <row r="79" spans="1:15" ht="14.15" hidden="1" customHeight="1" x14ac:dyDescent="0.25">
      <c r="A79" s="745">
        <v>5</v>
      </c>
      <c r="B79" s="136">
        <v>1</v>
      </c>
      <c r="C79" s="141" t="s">
        <v>222</v>
      </c>
      <c r="D79" s="155">
        <v>1996</v>
      </c>
      <c r="E79" s="155" t="s">
        <v>5</v>
      </c>
      <c r="F79" s="367">
        <v>69.3</v>
      </c>
      <c r="G79" s="140">
        <v>23</v>
      </c>
      <c r="H79" s="136">
        <f>G79</f>
        <v>23</v>
      </c>
      <c r="I79" s="746" t="s">
        <v>183</v>
      </c>
      <c r="J79" s="327" t="s">
        <v>135</v>
      </c>
      <c r="K79" s="328"/>
      <c r="L79" s="329"/>
      <c r="N79" s="102"/>
    </row>
    <row r="80" spans="1:15" ht="14.15" hidden="1" customHeight="1" x14ac:dyDescent="0.25">
      <c r="A80" s="745"/>
      <c r="B80" s="136">
        <v>2</v>
      </c>
      <c r="C80" s="141" t="s">
        <v>225</v>
      </c>
      <c r="D80" s="155">
        <v>1983</v>
      </c>
      <c r="E80" s="155" t="s">
        <v>5</v>
      </c>
      <c r="F80" s="267">
        <v>92.55</v>
      </c>
      <c r="G80" s="140">
        <v>25</v>
      </c>
      <c r="H80" s="136">
        <f>H79+G80</f>
        <v>48</v>
      </c>
      <c r="I80" s="747"/>
      <c r="J80" s="327" t="s">
        <v>135</v>
      </c>
      <c r="K80" s="328"/>
      <c r="L80" s="330"/>
      <c r="N80" s="102"/>
    </row>
    <row r="81" spans="1:14" ht="14.15" hidden="1" customHeight="1" x14ac:dyDescent="0.25">
      <c r="A81" s="745"/>
      <c r="B81" s="136">
        <v>3</v>
      </c>
      <c r="C81" s="141" t="s">
        <v>226</v>
      </c>
      <c r="D81" s="155">
        <v>1972</v>
      </c>
      <c r="E81" s="155" t="s">
        <v>5</v>
      </c>
      <c r="F81" s="267">
        <v>87.4</v>
      </c>
      <c r="G81" s="140">
        <v>28</v>
      </c>
      <c r="H81" s="136">
        <f t="shared" ref="H81:H82" si="4">H80+G81</f>
        <v>76</v>
      </c>
      <c r="I81" s="747"/>
      <c r="J81" s="327" t="s">
        <v>135</v>
      </c>
      <c r="K81" s="328"/>
      <c r="L81" s="329"/>
      <c r="N81" s="102"/>
    </row>
    <row r="82" spans="1:14" ht="14.15" hidden="1" customHeight="1" x14ac:dyDescent="0.25">
      <c r="A82" s="745"/>
      <c r="B82" s="136">
        <v>4</v>
      </c>
      <c r="C82" s="141" t="s">
        <v>223</v>
      </c>
      <c r="D82" s="155">
        <v>1989</v>
      </c>
      <c r="E82" s="155" t="s">
        <v>5</v>
      </c>
      <c r="F82" s="267">
        <v>84.9</v>
      </c>
      <c r="G82" s="140">
        <v>27</v>
      </c>
      <c r="H82" s="136">
        <f t="shared" si="4"/>
        <v>103</v>
      </c>
      <c r="I82" s="748"/>
      <c r="J82" s="327" t="s">
        <v>135</v>
      </c>
      <c r="K82" s="328"/>
      <c r="L82" s="329"/>
      <c r="N82" s="102"/>
    </row>
    <row r="83" spans="1:14" ht="14.15" hidden="1" customHeight="1" x14ac:dyDescent="0.3">
      <c r="A83" s="749" t="s">
        <v>93</v>
      </c>
      <c r="B83" s="749"/>
      <c r="C83" s="749"/>
      <c r="D83" s="749"/>
      <c r="E83" s="616"/>
      <c r="F83" s="151">
        <f>SUM(F79:F82)</f>
        <v>334.15</v>
      </c>
      <c r="G83" s="102"/>
      <c r="H83" s="9"/>
      <c r="I83" s="9"/>
      <c r="J83" s="9"/>
      <c r="K83" s="9"/>
      <c r="L83" s="102"/>
      <c r="N83" s="102"/>
    </row>
    <row r="84" spans="1:14" ht="14.15" hidden="1" customHeight="1" x14ac:dyDescent="0.3">
      <c r="A84" s="740" t="s">
        <v>94</v>
      </c>
      <c r="B84" s="740"/>
      <c r="C84" s="740"/>
      <c r="D84" s="740"/>
      <c r="E84" s="740"/>
      <c r="F84" s="740"/>
      <c r="G84" s="740"/>
      <c r="H84" s="158">
        <f>H82</f>
        <v>103</v>
      </c>
      <c r="I84" s="623"/>
      <c r="J84" s="623"/>
      <c r="K84" s="623"/>
      <c r="L84" s="102"/>
      <c r="N84" s="102"/>
    </row>
    <row r="85" spans="1:14" ht="14.15" customHeight="1" x14ac:dyDescent="0.3">
      <c r="A85" s="617"/>
      <c r="B85" s="617"/>
      <c r="F85" s="497"/>
      <c r="G85" s="621"/>
      <c r="H85" s="623"/>
      <c r="I85" s="623"/>
      <c r="K85" s="623"/>
      <c r="L85" s="102"/>
      <c r="N85" s="102"/>
    </row>
    <row r="86" spans="1:14" ht="12.75" customHeight="1" x14ac:dyDescent="0.25"/>
    <row r="87" spans="1:14" s="102" customFormat="1" ht="13" x14ac:dyDescent="0.3">
      <c r="A87" s="200" t="s">
        <v>16</v>
      </c>
      <c r="B87" s="103"/>
      <c r="C87" s="103"/>
      <c r="D87" s="257" t="s">
        <v>418</v>
      </c>
      <c r="F87" s="6"/>
      <c r="G87" s="200" t="s">
        <v>112</v>
      </c>
      <c r="I87" s="103"/>
      <c r="J87" s="257" t="s">
        <v>419</v>
      </c>
    </row>
    <row r="88" spans="1:14" s="102" customFormat="1" ht="13" x14ac:dyDescent="0.3">
      <c r="A88" s="200"/>
      <c r="B88" s="103"/>
      <c r="C88" s="103"/>
      <c r="D88" s="201"/>
      <c r="F88" s="6"/>
      <c r="G88" s="200"/>
      <c r="I88" s="103"/>
      <c r="J88" s="257"/>
    </row>
    <row r="89" spans="1:14" s="102" customFormat="1" ht="13" x14ac:dyDescent="0.3">
      <c r="A89" s="200" t="s">
        <v>17</v>
      </c>
      <c r="B89" s="103"/>
      <c r="C89" s="103"/>
      <c r="D89" s="5" t="s">
        <v>343</v>
      </c>
      <c r="E89" s="103"/>
      <c r="F89" s="103"/>
      <c r="G89" s="200" t="s">
        <v>115</v>
      </c>
      <c r="I89" s="103"/>
      <c r="J89" s="5" t="s">
        <v>344</v>
      </c>
    </row>
    <row r="92" spans="1:14" x14ac:dyDescent="0.25">
      <c r="H92" s="102"/>
      <c r="J92" s="102"/>
      <c r="K92" s="102"/>
      <c r="L92" s="102"/>
      <c r="M92" s="102"/>
    </row>
    <row r="93" spans="1:14" x14ac:dyDescent="0.25">
      <c r="H93" s="102"/>
      <c r="J93" s="102"/>
      <c r="K93" s="102"/>
      <c r="L93" s="102"/>
      <c r="M93" s="102"/>
    </row>
    <row r="94" spans="1:14" x14ac:dyDescent="0.25">
      <c r="H94" s="102"/>
      <c r="J94" s="102"/>
      <c r="K94" s="102"/>
      <c r="L94" s="102"/>
      <c r="M94" s="102"/>
    </row>
    <row r="95" spans="1:14" x14ac:dyDescent="0.25">
      <c r="H95" s="102"/>
    </row>
  </sheetData>
  <sheetProtection selectLockedCells="1" selectUnlockedCells="1"/>
  <mergeCells count="62"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D10:I10"/>
    <mergeCell ref="J15:L15"/>
    <mergeCell ref="A16:A19"/>
    <mergeCell ref="I16:I19"/>
    <mergeCell ref="A38:D38"/>
    <mergeCell ref="A21:G21"/>
    <mergeCell ref="A23:C23"/>
    <mergeCell ref="J24:L24"/>
    <mergeCell ref="A25:A28"/>
    <mergeCell ref="I25:I28"/>
    <mergeCell ref="A29:D29"/>
    <mergeCell ref="A30:G30"/>
    <mergeCell ref="A32:C32"/>
    <mergeCell ref="J33:L33"/>
    <mergeCell ref="A34:A37"/>
    <mergeCell ref="I34:I37"/>
    <mergeCell ref="A20:D20"/>
    <mergeCell ref="A56:D56"/>
    <mergeCell ref="A39:G39"/>
    <mergeCell ref="A41:C41"/>
    <mergeCell ref="J42:L42"/>
    <mergeCell ref="A43:A46"/>
    <mergeCell ref="I43:I46"/>
    <mergeCell ref="A47:D47"/>
    <mergeCell ref="A48:G48"/>
    <mergeCell ref="A50:C50"/>
    <mergeCell ref="J51:L51"/>
    <mergeCell ref="A52:A55"/>
    <mergeCell ref="I52:I55"/>
    <mergeCell ref="A74:D74"/>
    <mergeCell ref="A57:G57"/>
    <mergeCell ref="A59:C59"/>
    <mergeCell ref="J60:L60"/>
    <mergeCell ref="A61:A64"/>
    <mergeCell ref="I61:I64"/>
    <mergeCell ref="A65:D65"/>
    <mergeCell ref="A66:G66"/>
    <mergeCell ref="A68:C68"/>
    <mergeCell ref="J69:L69"/>
    <mergeCell ref="A70:A73"/>
    <mergeCell ref="I70:I73"/>
    <mergeCell ref="A84:G84"/>
    <mergeCell ref="A75:G75"/>
    <mergeCell ref="A77:C77"/>
    <mergeCell ref="J78:L78"/>
    <mergeCell ref="A79:A82"/>
    <mergeCell ref="I79:I82"/>
    <mergeCell ref="A83:D83"/>
  </mergeCells>
  <printOptions horizontalCentered="1"/>
  <pageMargins left="0.59055118110236227" right="0.19685039370078741" top="0.56000000000000005" bottom="0.17" header="0.5" footer="0.24"/>
  <pageSetup paperSize="9" scale="82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44"/>
  <sheetViews>
    <sheetView view="pageBreakPreview" zoomScale="90" zoomScaleNormal="90" zoomScaleSheetLayoutView="90" workbookViewId="0">
      <selection activeCell="H11" sqref="H11"/>
    </sheetView>
  </sheetViews>
  <sheetFormatPr defaultColWidth="36.1796875" defaultRowHeight="12.5" x14ac:dyDescent="0.25"/>
  <cols>
    <col min="1" max="1" width="8.81640625" customWidth="1"/>
    <col min="2" max="2" width="8.453125" customWidth="1"/>
    <col min="3" max="3" width="22.7265625" customWidth="1"/>
    <col min="4" max="5" width="9.7265625" customWidth="1"/>
    <col min="6" max="6" width="13.81640625" customWidth="1"/>
    <col min="7" max="7" width="10.7265625" customWidth="1"/>
    <col min="8" max="8" width="12.81640625" customWidth="1"/>
    <col min="9" max="9" width="11.453125" customWidth="1"/>
    <col min="10" max="10" width="11" customWidth="1"/>
    <col min="11" max="11" width="11.26953125" customWidth="1"/>
    <col min="12" max="12" width="10.54296875" customWidth="1"/>
    <col min="13" max="14" width="0.1796875" customWidth="1"/>
    <col min="15" max="15" width="8.7265625" customWidth="1"/>
    <col min="16" max="240" width="9.1796875" customWidth="1"/>
    <col min="241" max="241" width="8.81640625" customWidth="1"/>
    <col min="242" max="242" width="8.453125" customWidth="1"/>
    <col min="243" max="243" width="7" customWidth="1"/>
    <col min="244" max="244" width="22.7265625" customWidth="1"/>
    <col min="245" max="245" width="17" customWidth="1"/>
    <col min="246" max="246" width="10.81640625" customWidth="1"/>
    <col min="247" max="247" width="10.453125" customWidth="1"/>
    <col min="248" max="248" width="11.7265625" customWidth="1"/>
  </cols>
  <sheetData>
    <row r="1" spans="1:14" x14ac:dyDescent="0.25">
      <c r="A1" s="754" t="s">
        <v>37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349"/>
      <c r="N1" s="349"/>
    </row>
    <row r="2" spans="1:14" x14ac:dyDescent="0.25">
      <c r="A2" s="755" t="s">
        <v>116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350"/>
      <c r="N2" s="350"/>
    </row>
    <row r="3" spans="1:14" x14ac:dyDescent="0.25">
      <c r="A3" s="755" t="s">
        <v>212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350"/>
      <c r="N3" s="350"/>
    </row>
    <row r="4" spans="1:14" x14ac:dyDescent="0.25">
      <c r="A4" s="756" t="s">
        <v>213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351"/>
      <c r="N4" s="351"/>
    </row>
    <row r="5" spans="1:14" ht="11.25" customHeight="1" x14ac:dyDescent="0.25">
      <c r="A5" s="351"/>
      <c r="B5" s="351"/>
      <c r="C5" s="351"/>
      <c r="D5" s="351"/>
      <c r="E5" s="351"/>
      <c r="F5" s="351"/>
      <c r="G5" s="351"/>
      <c r="H5" s="351"/>
      <c r="I5" s="351"/>
      <c r="J5" s="351"/>
      <c r="K5" s="351"/>
      <c r="M5" s="351"/>
      <c r="N5" s="351"/>
    </row>
    <row r="6" spans="1:14" ht="15.5" x14ac:dyDescent="0.25">
      <c r="A6" s="700" t="s">
        <v>208</v>
      </c>
      <c r="B6" s="700"/>
      <c r="C6" s="700"/>
      <c r="D6" s="757" t="s">
        <v>1</v>
      </c>
      <c r="E6" s="757"/>
      <c r="F6" s="757"/>
      <c r="G6" s="757"/>
      <c r="H6" s="757"/>
      <c r="I6" s="757"/>
      <c r="J6" s="347"/>
      <c r="K6" s="241" t="s">
        <v>184</v>
      </c>
    </row>
    <row r="7" spans="1:14" ht="15.5" x14ac:dyDescent="0.25">
      <c r="A7" s="689" t="s">
        <v>209</v>
      </c>
      <c r="B7" s="689"/>
      <c r="C7" s="689"/>
      <c r="D7" s="757" t="s">
        <v>211</v>
      </c>
      <c r="E7" s="757"/>
      <c r="F7" s="757"/>
      <c r="G7" s="757"/>
      <c r="H7" s="757"/>
      <c r="I7" s="757"/>
      <c r="J7" s="347"/>
      <c r="K7" s="241" t="s">
        <v>119</v>
      </c>
    </row>
    <row r="8" spans="1:14" ht="15.5" x14ac:dyDescent="0.3">
      <c r="A8" s="758" t="s">
        <v>33</v>
      </c>
      <c r="B8" s="758"/>
      <c r="C8" s="758"/>
      <c r="D8" s="757" t="s">
        <v>151</v>
      </c>
      <c r="E8" s="757"/>
      <c r="F8" s="757"/>
      <c r="G8" s="757"/>
      <c r="H8" s="757"/>
      <c r="I8" s="757"/>
      <c r="J8" s="692" t="s">
        <v>2</v>
      </c>
      <c r="K8" s="692"/>
      <c r="L8" s="692"/>
      <c r="M8" s="326"/>
      <c r="N8" s="324"/>
    </row>
    <row r="9" spans="1:14" ht="15" customHeight="1" x14ac:dyDescent="0.3">
      <c r="A9" s="750" t="s">
        <v>183</v>
      </c>
      <c r="B9" s="751"/>
      <c r="C9" s="752"/>
      <c r="D9" s="753" t="s">
        <v>216</v>
      </c>
      <c r="E9" s="753"/>
      <c r="F9" s="753"/>
      <c r="G9" s="753"/>
      <c r="H9" s="753"/>
      <c r="I9" s="753"/>
      <c r="J9" s="344" t="s">
        <v>3</v>
      </c>
      <c r="K9" s="344" t="s">
        <v>4</v>
      </c>
      <c r="L9" s="344" t="s">
        <v>5</v>
      </c>
      <c r="M9" s="326"/>
      <c r="N9" s="324"/>
    </row>
    <row r="10" spans="1:14" ht="15" customHeight="1" x14ac:dyDescent="0.25">
      <c r="A10" s="326"/>
      <c r="B10" s="326"/>
      <c r="C10" s="326"/>
      <c r="D10" s="757" t="s">
        <v>196</v>
      </c>
      <c r="E10" s="757"/>
      <c r="F10" s="757"/>
      <c r="G10" s="757"/>
      <c r="H10" s="757"/>
      <c r="I10" s="757"/>
      <c r="J10" s="274" t="s">
        <v>183</v>
      </c>
      <c r="K10" s="274" t="s">
        <v>183</v>
      </c>
      <c r="L10" s="353" t="s">
        <v>183</v>
      </c>
      <c r="M10" s="326"/>
      <c r="N10" s="324"/>
    </row>
    <row r="11" spans="1:14" ht="15" customHeight="1" x14ac:dyDescent="0.25">
      <c r="A11" s="195" t="s">
        <v>47</v>
      </c>
      <c r="B11" s="193"/>
      <c r="C11" s="193"/>
      <c r="D11" s="249">
        <v>214</v>
      </c>
      <c r="E11" s="345"/>
      <c r="F11" s="345"/>
      <c r="G11" s="345"/>
      <c r="H11" s="345"/>
      <c r="I11" s="345"/>
      <c r="J11" s="325"/>
      <c r="K11" s="325"/>
      <c r="L11" s="325"/>
      <c r="M11" s="326"/>
      <c r="N11" s="324"/>
    </row>
    <row r="12" spans="1:14" ht="15" customHeight="1" x14ac:dyDescent="0.25">
      <c r="A12" s="314" t="s">
        <v>48</v>
      </c>
      <c r="B12" s="315"/>
      <c r="C12" s="316"/>
      <c r="D12" s="317">
        <v>27</v>
      </c>
      <c r="E12" s="345"/>
      <c r="F12" s="345"/>
      <c r="G12" s="345"/>
      <c r="H12" s="345"/>
      <c r="I12" s="345"/>
      <c r="J12" s="325"/>
      <c r="K12" s="325"/>
      <c r="L12" s="325"/>
      <c r="M12" s="326"/>
      <c r="N12" s="324"/>
    </row>
    <row r="13" spans="1:14" ht="15" customHeight="1" x14ac:dyDescent="0.25">
      <c r="A13" s="326"/>
      <c r="B13" s="326"/>
      <c r="C13" s="326"/>
      <c r="D13" s="345"/>
      <c r="E13" s="345"/>
      <c r="F13" s="345"/>
      <c r="G13" s="345"/>
      <c r="H13" s="345"/>
      <c r="I13" s="345"/>
      <c r="J13" s="325"/>
      <c r="K13" s="325"/>
      <c r="L13" s="325"/>
      <c r="M13" s="326"/>
      <c r="N13" s="324"/>
    </row>
    <row r="14" spans="1:14" s="102" customFormat="1" ht="13" x14ac:dyDescent="0.3">
      <c r="A14" s="741" t="s">
        <v>182</v>
      </c>
      <c r="B14" s="741"/>
      <c r="C14" s="741"/>
      <c r="M14" s="325"/>
      <c r="N14" s="9"/>
    </row>
    <row r="15" spans="1:14" s="102" customFormat="1" ht="26.25" customHeight="1" x14ac:dyDescent="0.25">
      <c r="A15" s="136" t="s">
        <v>6</v>
      </c>
      <c r="B15" s="136" t="s">
        <v>86</v>
      </c>
      <c r="C15" s="136" t="s">
        <v>77</v>
      </c>
      <c r="D15" s="137" t="s">
        <v>7</v>
      </c>
      <c r="E15" s="137" t="s">
        <v>8</v>
      </c>
      <c r="F15" s="137" t="s">
        <v>88</v>
      </c>
      <c r="G15" s="137" t="s">
        <v>89</v>
      </c>
      <c r="H15" s="137" t="s">
        <v>90</v>
      </c>
      <c r="I15" s="137" t="s">
        <v>14</v>
      </c>
      <c r="J15" s="742" t="s">
        <v>91</v>
      </c>
      <c r="K15" s="743"/>
      <c r="L15" s="744"/>
      <c r="M15" s="9"/>
      <c r="N15" s="9"/>
    </row>
    <row r="16" spans="1:14" s="102" customFormat="1" ht="14.15" customHeight="1" x14ac:dyDescent="0.25">
      <c r="A16" s="745">
        <v>1</v>
      </c>
      <c r="B16" s="136">
        <v>1</v>
      </c>
      <c r="C16" s="141" t="s">
        <v>185</v>
      </c>
      <c r="D16" s="155">
        <v>2003</v>
      </c>
      <c r="E16" s="267" t="s">
        <v>4</v>
      </c>
      <c r="F16" s="267">
        <v>54</v>
      </c>
      <c r="G16" s="140">
        <v>39</v>
      </c>
      <c r="H16" s="136">
        <f>G16</f>
        <v>39</v>
      </c>
      <c r="I16" s="746" t="s">
        <v>183</v>
      </c>
      <c r="J16" s="327" t="s">
        <v>127</v>
      </c>
      <c r="K16" s="328"/>
      <c r="L16" s="329"/>
      <c r="M16" s="6"/>
      <c r="N16" s="6"/>
    </row>
    <row r="17" spans="1:14" ht="14.15" customHeight="1" x14ac:dyDescent="0.25">
      <c r="A17" s="745"/>
      <c r="B17" s="136">
        <v>2</v>
      </c>
      <c r="C17" s="141" t="s">
        <v>186</v>
      </c>
      <c r="D17" s="155">
        <v>2004</v>
      </c>
      <c r="E17" s="267" t="s">
        <v>4</v>
      </c>
      <c r="F17" s="267">
        <v>59.3</v>
      </c>
      <c r="G17" s="140">
        <v>36</v>
      </c>
      <c r="H17" s="136">
        <f>H16+G17</f>
        <v>75</v>
      </c>
      <c r="I17" s="747"/>
      <c r="J17" s="327" t="s">
        <v>127</v>
      </c>
      <c r="K17" s="328"/>
      <c r="L17" s="330"/>
      <c r="M17" s="6"/>
      <c r="N17" s="6"/>
    </row>
    <row r="18" spans="1:14" s="102" customFormat="1" ht="14.15" customHeight="1" x14ac:dyDescent="0.25">
      <c r="A18" s="745"/>
      <c r="B18" s="136">
        <v>3</v>
      </c>
      <c r="C18" s="141" t="s">
        <v>187</v>
      </c>
      <c r="D18" s="155">
        <v>1999</v>
      </c>
      <c r="E18" s="267" t="s">
        <v>3</v>
      </c>
      <c r="F18" s="267">
        <v>81.25</v>
      </c>
      <c r="G18" s="140">
        <v>38</v>
      </c>
      <c r="H18" s="136">
        <f t="shared" ref="H18:H19" si="0">H17+G18</f>
        <v>113</v>
      </c>
      <c r="I18" s="747"/>
      <c r="J18" s="327" t="s">
        <v>53</v>
      </c>
      <c r="K18" s="328"/>
      <c r="L18" s="329"/>
      <c r="M18" s="268"/>
      <c r="N18" s="268"/>
    </row>
    <row r="19" spans="1:14" s="102" customFormat="1" ht="14.15" customHeight="1" x14ac:dyDescent="0.25">
      <c r="A19" s="745"/>
      <c r="B19" s="136">
        <v>4</v>
      </c>
      <c r="C19" s="141" t="s">
        <v>188</v>
      </c>
      <c r="D19" s="155">
        <v>2005</v>
      </c>
      <c r="E19" s="267" t="s">
        <v>5</v>
      </c>
      <c r="F19" s="267">
        <v>77.900000000000006</v>
      </c>
      <c r="G19" s="140">
        <v>39</v>
      </c>
      <c r="H19" s="136">
        <f t="shared" si="0"/>
        <v>152</v>
      </c>
      <c r="I19" s="748"/>
      <c r="J19" s="327" t="s">
        <v>127</v>
      </c>
      <c r="K19" s="328"/>
      <c r="L19" s="329"/>
      <c r="M19" s="268"/>
      <c r="N19" s="268"/>
    </row>
    <row r="20" spans="1:14" s="102" customFormat="1" ht="13" x14ac:dyDescent="0.3">
      <c r="A20" s="749" t="s">
        <v>93</v>
      </c>
      <c r="B20" s="749"/>
      <c r="C20" s="749"/>
      <c r="D20" s="749"/>
      <c r="E20" s="348"/>
      <c r="F20" s="151">
        <f>SUM(F16:F19)</f>
        <v>272.45000000000005</v>
      </c>
      <c r="H20" s="9"/>
      <c r="I20" s="9"/>
      <c r="J20" s="9"/>
      <c r="K20" s="9"/>
    </row>
    <row r="21" spans="1:14" s="102" customFormat="1" ht="13" x14ac:dyDescent="0.3">
      <c r="A21" s="740" t="s">
        <v>94</v>
      </c>
      <c r="B21" s="740"/>
      <c r="C21" s="740"/>
      <c r="D21" s="740"/>
      <c r="E21" s="740"/>
      <c r="F21" s="740"/>
      <c r="G21" s="740"/>
      <c r="H21" s="158">
        <f>H19</f>
        <v>152</v>
      </c>
      <c r="I21" s="352"/>
      <c r="J21" s="352"/>
      <c r="K21" s="352"/>
    </row>
    <row r="22" spans="1:14" s="102" customFormat="1" x14ac:dyDescent="0.25">
      <c r="D22" s="102" t="s">
        <v>103</v>
      </c>
    </row>
    <row r="23" spans="1:14" ht="13" x14ac:dyDescent="0.3">
      <c r="A23" s="741" t="s">
        <v>133</v>
      </c>
      <c r="B23" s="741"/>
      <c r="C23" s="741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4" ht="20" x14ac:dyDescent="0.25">
      <c r="A24" s="136" t="s">
        <v>6</v>
      </c>
      <c r="B24" s="136" t="s">
        <v>86</v>
      </c>
      <c r="C24" s="136" t="s">
        <v>77</v>
      </c>
      <c r="D24" s="137" t="s">
        <v>7</v>
      </c>
      <c r="E24" s="137" t="s">
        <v>8</v>
      </c>
      <c r="F24" s="137" t="s">
        <v>88</v>
      </c>
      <c r="G24" s="137" t="s">
        <v>89</v>
      </c>
      <c r="H24" s="137" t="s">
        <v>90</v>
      </c>
      <c r="I24" s="137" t="s">
        <v>14</v>
      </c>
      <c r="J24" s="742" t="s">
        <v>91</v>
      </c>
      <c r="K24" s="743"/>
      <c r="L24" s="744"/>
      <c r="N24" s="102"/>
    </row>
    <row r="25" spans="1:14" ht="14.15" customHeight="1" x14ac:dyDescent="0.25">
      <c r="A25" s="745">
        <v>2</v>
      </c>
      <c r="B25" s="136">
        <v>1</v>
      </c>
      <c r="C25" s="141" t="s">
        <v>137</v>
      </c>
      <c r="D25" s="155">
        <v>1986</v>
      </c>
      <c r="E25" s="155" t="s">
        <v>4</v>
      </c>
      <c r="F25" s="267">
        <v>61.1</v>
      </c>
      <c r="G25" s="140">
        <v>31</v>
      </c>
      <c r="H25" s="136">
        <f>G25</f>
        <v>31</v>
      </c>
      <c r="I25" s="746" t="s">
        <v>183</v>
      </c>
      <c r="J25" s="327" t="s">
        <v>168</v>
      </c>
      <c r="K25" s="328"/>
      <c r="L25" s="329"/>
      <c r="N25" s="102"/>
    </row>
    <row r="26" spans="1:14" ht="14.15" customHeight="1" x14ac:dyDescent="0.25">
      <c r="A26" s="745"/>
      <c r="B26" s="136">
        <v>2</v>
      </c>
      <c r="C26" s="141" t="s">
        <v>190</v>
      </c>
      <c r="D26" s="155">
        <v>1992</v>
      </c>
      <c r="E26" s="155">
        <v>1</v>
      </c>
      <c r="F26" s="367">
        <v>63</v>
      </c>
      <c r="G26" s="140">
        <v>17</v>
      </c>
      <c r="H26" s="136">
        <f>H25+G26</f>
        <v>48</v>
      </c>
      <c r="I26" s="747"/>
      <c r="J26" s="327" t="s">
        <v>191</v>
      </c>
      <c r="K26" s="328"/>
      <c r="L26" s="330"/>
      <c r="N26" s="102"/>
    </row>
    <row r="27" spans="1:14" ht="14.15" customHeight="1" x14ac:dyDescent="0.25">
      <c r="A27" s="745"/>
      <c r="B27" s="136">
        <v>3</v>
      </c>
      <c r="C27" s="141" t="s">
        <v>132</v>
      </c>
      <c r="D27" s="155">
        <v>1990</v>
      </c>
      <c r="E27" s="155" t="s">
        <v>5</v>
      </c>
      <c r="F27" s="267">
        <v>64.75</v>
      </c>
      <c r="G27" s="140">
        <v>33</v>
      </c>
      <c r="H27" s="136">
        <f t="shared" ref="H27:H28" si="1">H26+G27</f>
        <v>81</v>
      </c>
      <c r="I27" s="747"/>
      <c r="J27" s="327" t="s">
        <v>161</v>
      </c>
      <c r="K27" s="328"/>
      <c r="L27" s="329"/>
      <c r="N27" s="22"/>
    </row>
    <row r="28" spans="1:14" ht="14.15" customHeight="1" x14ac:dyDescent="0.25">
      <c r="A28" s="745"/>
      <c r="B28" s="136">
        <v>4</v>
      </c>
      <c r="C28" s="141" t="s">
        <v>130</v>
      </c>
      <c r="D28" s="155">
        <v>1991</v>
      </c>
      <c r="E28" s="155" t="s">
        <v>4</v>
      </c>
      <c r="F28" s="267">
        <v>56.2</v>
      </c>
      <c r="G28" s="140">
        <v>44</v>
      </c>
      <c r="H28" s="136">
        <f t="shared" si="1"/>
        <v>125</v>
      </c>
      <c r="I28" s="748"/>
      <c r="J28" s="327" t="s">
        <v>131</v>
      </c>
      <c r="K28" s="328"/>
      <c r="L28" s="329"/>
      <c r="N28" s="102"/>
    </row>
    <row r="29" spans="1:14" ht="12.75" customHeight="1" x14ac:dyDescent="0.3">
      <c r="A29" s="749" t="s">
        <v>93</v>
      </c>
      <c r="B29" s="749"/>
      <c r="C29" s="749"/>
      <c r="D29" s="749"/>
      <c r="E29" s="348"/>
      <c r="F29" s="151">
        <f>SUM(F25:F28)</f>
        <v>245.05</v>
      </c>
      <c r="G29" s="102"/>
      <c r="H29" s="9"/>
      <c r="I29" s="9"/>
      <c r="J29" s="9"/>
      <c r="K29" s="9"/>
      <c r="L29" s="102"/>
      <c r="N29" s="102"/>
    </row>
    <row r="30" spans="1:14" ht="12.75" customHeight="1" x14ac:dyDescent="0.3">
      <c r="A30" s="740" t="s">
        <v>94</v>
      </c>
      <c r="B30" s="740"/>
      <c r="C30" s="740"/>
      <c r="D30" s="740"/>
      <c r="E30" s="740"/>
      <c r="F30" s="740"/>
      <c r="G30" s="740"/>
      <c r="H30" s="158">
        <f>H28</f>
        <v>125</v>
      </c>
      <c r="I30" s="352"/>
      <c r="J30" s="352"/>
      <c r="K30" s="352"/>
      <c r="L30" s="102"/>
      <c r="N30" s="102"/>
    </row>
    <row r="31" spans="1:14" ht="13" x14ac:dyDescent="0.3">
      <c r="A31" s="346"/>
      <c r="B31" s="346"/>
      <c r="C31" s="346"/>
      <c r="D31" s="346"/>
      <c r="E31" s="346"/>
      <c r="F31" s="346"/>
      <c r="G31" s="346"/>
      <c r="H31" s="352"/>
      <c r="I31" s="352"/>
      <c r="J31" s="352"/>
      <c r="K31" s="352"/>
      <c r="L31" s="102"/>
      <c r="M31" s="102"/>
      <c r="N31" s="102"/>
    </row>
    <row r="32" spans="1:14" ht="13" x14ac:dyDescent="0.3">
      <c r="A32" s="741" t="s">
        <v>178</v>
      </c>
      <c r="B32" s="741"/>
      <c r="C32" s="741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4" ht="20" x14ac:dyDescent="0.25">
      <c r="A33" s="136" t="s">
        <v>6</v>
      </c>
      <c r="B33" s="136" t="s">
        <v>86</v>
      </c>
      <c r="C33" s="136" t="s">
        <v>77</v>
      </c>
      <c r="D33" s="137" t="s">
        <v>7</v>
      </c>
      <c r="E33" s="137" t="s">
        <v>8</v>
      </c>
      <c r="F33" s="137" t="s">
        <v>88</v>
      </c>
      <c r="G33" s="137" t="s">
        <v>89</v>
      </c>
      <c r="H33" s="137" t="s">
        <v>90</v>
      </c>
      <c r="I33" s="137" t="s">
        <v>14</v>
      </c>
      <c r="J33" s="742" t="s">
        <v>91</v>
      </c>
      <c r="K33" s="743"/>
      <c r="L33" s="744"/>
      <c r="M33" s="102"/>
      <c r="N33" s="102"/>
    </row>
    <row r="34" spans="1:14" ht="14.15" customHeight="1" x14ac:dyDescent="0.25">
      <c r="A34" s="745">
        <v>3</v>
      </c>
      <c r="B34" s="136">
        <v>1</v>
      </c>
      <c r="C34" s="141" t="s">
        <v>68</v>
      </c>
      <c r="D34" s="155">
        <v>1997</v>
      </c>
      <c r="E34" s="155" t="s">
        <v>4</v>
      </c>
      <c r="F34" s="267">
        <v>59.1</v>
      </c>
      <c r="G34" s="140">
        <v>31</v>
      </c>
      <c r="H34" s="136">
        <f>G34</f>
        <v>31</v>
      </c>
      <c r="I34" s="746" t="s">
        <v>183</v>
      </c>
      <c r="J34" s="327" t="s">
        <v>67</v>
      </c>
      <c r="K34" s="328"/>
      <c r="L34" s="329"/>
      <c r="M34" s="102"/>
      <c r="N34" s="102"/>
    </row>
    <row r="35" spans="1:14" ht="14.15" customHeight="1" x14ac:dyDescent="0.25">
      <c r="A35" s="745"/>
      <c r="B35" s="136">
        <v>2</v>
      </c>
      <c r="C35" s="141" t="s">
        <v>189</v>
      </c>
      <c r="D35" s="155">
        <v>204</v>
      </c>
      <c r="E35" s="155">
        <v>1</v>
      </c>
      <c r="F35" s="267">
        <v>61.6</v>
      </c>
      <c r="G35" s="140">
        <v>24</v>
      </c>
      <c r="H35" s="136">
        <f>H34+G35</f>
        <v>55</v>
      </c>
      <c r="I35" s="747"/>
      <c r="J35" s="327" t="s">
        <v>67</v>
      </c>
      <c r="K35" s="328"/>
      <c r="L35" s="330"/>
      <c r="M35" s="102"/>
      <c r="N35" s="102"/>
    </row>
    <row r="36" spans="1:14" ht="14.15" customHeight="1" x14ac:dyDescent="0.25">
      <c r="A36" s="745"/>
      <c r="B36" s="136">
        <v>3</v>
      </c>
      <c r="C36" s="141" t="s">
        <v>169</v>
      </c>
      <c r="D36" s="155">
        <v>1985</v>
      </c>
      <c r="E36" s="155" t="s">
        <v>4</v>
      </c>
      <c r="F36" s="267">
        <v>81.55</v>
      </c>
      <c r="G36" s="140">
        <v>32</v>
      </c>
      <c r="H36" s="136">
        <f t="shared" ref="H36:H37" si="2">H35+G36</f>
        <v>87</v>
      </c>
      <c r="I36" s="747"/>
      <c r="J36" s="327" t="s">
        <v>67</v>
      </c>
      <c r="K36" s="328"/>
      <c r="L36" s="329"/>
      <c r="M36" s="22"/>
      <c r="N36" s="22"/>
    </row>
    <row r="37" spans="1:14" ht="14.15" customHeight="1" x14ac:dyDescent="0.25">
      <c r="A37" s="745"/>
      <c r="B37" s="136">
        <v>4</v>
      </c>
      <c r="C37" s="141" t="s">
        <v>138</v>
      </c>
      <c r="D37" s="155">
        <v>1999</v>
      </c>
      <c r="E37" s="155" t="s">
        <v>3</v>
      </c>
      <c r="F37" s="267">
        <v>64.3</v>
      </c>
      <c r="G37" s="140">
        <v>38</v>
      </c>
      <c r="H37" s="136">
        <f t="shared" si="2"/>
        <v>125</v>
      </c>
      <c r="I37" s="748"/>
      <c r="J37" s="327" t="s">
        <v>67</v>
      </c>
      <c r="K37" s="328"/>
      <c r="L37" s="329"/>
      <c r="M37" s="102"/>
      <c r="N37" s="102"/>
    </row>
    <row r="38" spans="1:14" ht="12.75" customHeight="1" x14ac:dyDescent="0.3">
      <c r="A38" s="749" t="s">
        <v>93</v>
      </c>
      <c r="B38" s="749"/>
      <c r="C38" s="749"/>
      <c r="D38" s="749"/>
      <c r="E38" s="348"/>
      <c r="F38" s="151">
        <f>SUM(F34:F37)</f>
        <v>266.55</v>
      </c>
      <c r="G38" s="102"/>
      <c r="H38" s="9"/>
      <c r="I38" s="9"/>
      <c r="J38" s="9"/>
      <c r="K38" s="9"/>
      <c r="L38" s="102"/>
      <c r="M38" s="102"/>
      <c r="N38" s="102"/>
    </row>
    <row r="39" spans="1:14" ht="12.75" customHeight="1" x14ac:dyDescent="0.3">
      <c r="A39" s="740" t="s">
        <v>94</v>
      </c>
      <c r="B39" s="740"/>
      <c r="C39" s="740"/>
      <c r="D39" s="740"/>
      <c r="E39" s="740"/>
      <c r="F39" s="740"/>
      <c r="G39" s="740"/>
      <c r="H39" s="158">
        <f>H37</f>
        <v>125</v>
      </c>
      <c r="I39" s="352"/>
      <c r="J39" s="352"/>
      <c r="K39" s="352"/>
      <c r="L39" s="102"/>
      <c r="M39" s="102"/>
      <c r="N39" s="102"/>
    </row>
    <row r="40" spans="1:14" ht="21.75" customHeight="1" x14ac:dyDescent="0.25"/>
    <row r="41" spans="1:14" ht="13" x14ac:dyDescent="0.3">
      <c r="A41" s="200" t="s">
        <v>16</v>
      </c>
      <c r="B41" s="103"/>
      <c r="C41" s="103"/>
      <c r="D41" s="354" t="s">
        <v>181</v>
      </c>
      <c r="E41" s="102"/>
      <c r="F41" s="6"/>
      <c r="G41" s="200" t="s">
        <v>112</v>
      </c>
      <c r="H41" s="102"/>
      <c r="I41" s="103"/>
      <c r="J41" s="257"/>
      <c r="K41" s="103"/>
      <c r="L41" s="102"/>
      <c r="N41" s="102"/>
    </row>
    <row r="42" spans="1:14" ht="13" x14ac:dyDescent="0.3">
      <c r="A42" s="200"/>
      <c r="B42" s="103"/>
      <c r="C42" s="103"/>
      <c r="D42" s="201"/>
      <c r="E42" s="102"/>
      <c r="F42" s="6"/>
      <c r="G42" s="200"/>
      <c r="H42" s="102"/>
      <c r="I42" s="103"/>
      <c r="K42" s="103"/>
      <c r="L42" s="102"/>
      <c r="M42" s="257"/>
      <c r="N42" s="102"/>
    </row>
    <row r="43" spans="1:14" ht="13" x14ac:dyDescent="0.3">
      <c r="A43" s="200" t="s">
        <v>17</v>
      </c>
      <c r="B43" s="103"/>
      <c r="C43" s="103"/>
      <c r="D43" s="417" t="s">
        <v>215</v>
      </c>
      <c r="E43" s="103"/>
      <c r="F43" s="103"/>
      <c r="G43" s="200" t="s">
        <v>115</v>
      </c>
      <c r="H43" s="102"/>
      <c r="I43" s="103"/>
      <c r="J43" s="399" t="s">
        <v>114</v>
      </c>
      <c r="K43" s="103"/>
      <c r="L43" s="102"/>
      <c r="N43" s="102"/>
    </row>
    <row r="44" spans="1:14" x14ac:dyDescent="0.25">
      <c r="L44" s="102"/>
    </row>
  </sheetData>
  <sheetProtection selectLockedCells="1" selectUnlockedCells="1"/>
  <mergeCells count="32">
    <mergeCell ref="D10:I10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  <mergeCell ref="A14:C14"/>
    <mergeCell ref="J15:L15"/>
    <mergeCell ref="A16:A19"/>
    <mergeCell ref="I16:I19"/>
    <mergeCell ref="A30:G30"/>
    <mergeCell ref="A20:D20"/>
    <mergeCell ref="A21:G21"/>
    <mergeCell ref="A39:G39"/>
    <mergeCell ref="A23:C23"/>
    <mergeCell ref="J33:L33"/>
    <mergeCell ref="A34:A37"/>
    <mergeCell ref="I34:I37"/>
    <mergeCell ref="A38:D38"/>
    <mergeCell ref="J24:L24"/>
    <mergeCell ref="A25:A28"/>
    <mergeCell ref="I25:I28"/>
    <mergeCell ref="A29:D29"/>
    <mergeCell ref="A32:C32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topLeftCell="A3" zoomScaleNormal="70" zoomScaleSheetLayoutView="100" workbookViewId="0">
      <selection activeCell="D10" sqref="D10:R10"/>
    </sheetView>
  </sheetViews>
  <sheetFormatPr defaultColWidth="9.1796875" defaultRowHeight="12.5" x14ac:dyDescent="0.25"/>
  <cols>
    <col min="1" max="1" width="6.54296875" style="102" customWidth="1"/>
    <col min="2" max="2" width="9.1796875" style="102"/>
    <col min="3" max="3" width="14.7265625" style="102" customWidth="1"/>
    <col min="4" max="4" width="9.453125" style="102" customWidth="1"/>
    <col min="5" max="5" width="7.453125" style="102" customWidth="1"/>
    <col min="6" max="6" width="21.81640625" style="102" bestFit="1" customWidth="1"/>
    <col min="7" max="7" width="30.26953125" style="102" customWidth="1"/>
    <col min="8" max="8" width="7.26953125" style="102" customWidth="1"/>
    <col min="9" max="9" width="8.81640625" style="102" customWidth="1"/>
    <col min="10" max="10" width="7.7265625" style="102" hidden="1" customWidth="1"/>
    <col min="11" max="11" width="6.81640625" style="102" hidden="1" customWidth="1"/>
    <col min="12" max="12" width="9.81640625" style="102" hidden="1" customWidth="1"/>
    <col min="13" max="13" width="7" style="102" customWidth="1"/>
    <col min="14" max="14" width="9.81640625" style="102" customWidth="1"/>
    <col min="15" max="15" width="12.7265625" style="102" customWidth="1"/>
    <col min="16" max="16" width="13.179687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ht="9" customHeight="1" x14ac:dyDescent="0.25"/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715">
        <v>189</v>
      </c>
      <c r="B9" s="715"/>
      <c r="C9" s="715"/>
      <c r="D9" s="696" t="s">
        <v>19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715"/>
      <c r="B10" s="715"/>
      <c r="C10" s="715"/>
      <c r="D10" s="685" t="s">
        <v>261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208">
        <v>146</v>
      </c>
      <c r="O10" s="208">
        <v>120</v>
      </c>
      <c r="P10" s="208">
        <v>66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ht="11.25" customHeight="1" x14ac:dyDescent="0.25">
      <c r="A15" s="738" t="s">
        <v>6</v>
      </c>
      <c r="B15" s="702" t="s">
        <v>77</v>
      </c>
      <c r="C15" s="702"/>
      <c r="D15" s="703" t="s">
        <v>7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19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39"/>
      <c r="B16" s="708"/>
      <c r="C16" s="708"/>
      <c r="D16" s="711"/>
      <c r="E16" s="711"/>
      <c r="F16" s="711"/>
      <c r="G16" s="711"/>
      <c r="H16" s="711"/>
      <c r="I16" s="711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s="22" customFormat="1" x14ac:dyDescent="0.25">
      <c r="A17" s="122">
        <f t="shared" ref="A17:A22" si="0">_xlfn.RANK.EQ(I17,I$17:I$28)</f>
        <v>1</v>
      </c>
      <c r="B17" s="112" t="s">
        <v>394</v>
      </c>
      <c r="C17" s="112"/>
      <c r="D17" s="85">
        <v>1991</v>
      </c>
      <c r="E17" s="83" t="s">
        <v>3</v>
      </c>
      <c r="F17" s="95" t="s">
        <v>218</v>
      </c>
      <c r="G17" s="83" t="s">
        <v>345</v>
      </c>
      <c r="H17" s="199">
        <v>55.98</v>
      </c>
      <c r="I17" s="83">
        <v>173</v>
      </c>
      <c r="J17" s="83"/>
      <c r="K17" s="83"/>
      <c r="L17" s="85"/>
      <c r="M17" s="36">
        <f t="shared" ref="M17:M22" si="1">IF(A17=1,20,IF(A17=2,18,IF(A17=3,16,IF(A17&gt;19,0,19-A17))))</f>
        <v>20</v>
      </c>
      <c r="N17" s="86" t="str">
        <f t="shared" ref="N17:N22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98" t="s">
        <v>377</v>
      </c>
      <c r="P17" s="37"/>
      <c r="Q17" s="102"/>
      <c r="R17" s="103"/>
    </row>
    <row r="18" spans="1:18" x14ac:dyDescent="0.25">
      <c r="A18" s="122">
        <f t="shared" si="0"/>
        <v>2</v>
      </c>
      <c r="B18" s="111" t="s">
        <v>395</v>
      </c>
      <c r="C18" s="112"/>
      <c r="D18" s="85">
        <v>1988</v>
      </c>
      <c r="E18" s="83" t="s">
        <v>3</v>
      </c>
      <c r="F18" s="83" t="s">
        <v>218</v>
      </c>
      <c r="G18" s="24" t="s">
        <v>345</v>
      </c>
      <c r="H18" s="199">
        <v>57.06</v>
      </c>
      <c r="I18" s="83">
        <v>165</v>
      </c>
      <c r="J18" s="83"/>
      <c r="K18" s="83"/>
      <c r="L18" s="85"/>
      <c r="M18" s="36">
        <f t="shared" si="1"/>
        <v>18</v>
      </c>
      <c r="N18" s="86" t="str">
        <f t="shared" si="2"/>
        <v>МСМК</v>
      </c>
      <c r="O18" s="460" t="s">
        <v>351</v>
      </c>
      <c r="P18" s="67"/>
      <c r="R18" s="103"/>
    </row>
    <row r="19" spans="1:18" x14ac:dyDescent="0.25">
      <c r="A19" s="122">
        <f t="shared" si="0"/>
        <v>3</v>
      </c>
      <c r="B19" s="111" t="s">
        <v>295</v>
      </c>
      <c r="C19" s="112"/>
      <c r="D19" s="85">
        <v>1999</v>
      </c>
      <c r="E19" s="83" t="s">
        <v>4</v>
      </c>
      <c r="F19" s="83" t="s">
        <v>218</v>
      </c>
      <c r="G19" s="24" t="s">
        <v>345</v>
      </c>
      <c r="H19" s="199">
        <v>57.95</v>
      </c>
      <c r="I19" s="83">
        <v>151</v>
      </c>
      <c r="J19" s="83"/>
      <c r="K19" s="83"/>
      <c r="L19" s="85"/>
      <c r="M19" s="36">
        <f t="shared" si="1"/>
        <v>16</v>
      </c>
      <c r="N19" s="86" t="str">
        <f t="shared" si="2"/>
        <v>+МСМК</v>
      </c>
      <c r="O19" s="91" t="s">
        <v>221</v>
      </c>
      <c r="P19" s="38"/>
      <c r="R19" s="103"/>
    </row>
    <row r="20" spans="1:18" x14ac:dyDescent="0.25">
      <c r="A20" s="122">
        <f t="shared" si="0"/>
        <v>4</v>
      </c>
      <c r="B20" s="111" t="s">
        <v>284</v>
      </c>
      <c r="C20" s="112"/>
      <c r="D20" s="85">
        <v>1984</v>
      </c>
      <c r="E20" s="83" t="s">
        <v>4</v>
      </c>
      <c r="F20" s="83" t="s">
        <v>218</v>
      </c>
      <c r="G20" s="24" t="s">
        <v>183</v>
      </c>
      <c r="H20" s="199">
        <v>51.02</v>
      </c>
      <c r="I20" s="83">
        <v>122</v>
      </c>
      <c r="J20" s="83"/>
      <c r="K20" s="83"/>
      <c r="L20" s="85"/>
      <c r="M20" s="36">
        <f t="shared" si="1"/>
        <v>15</v>
      </c>
      <c r="N20" s="86" t="str">
        <f t="shared" si="2"/>
        <v>МС</v>
      </c>
      <c r="O20" s="91" t="s">
        <v>126</v>
      </c>
      <c r="P20" s="38"/>
      <c r="R20" s="103"/>
    </row>
    <row r="21" spans="1:18" x14ac:dyDescent="0.25">
      <c r="A21" s="122">
        <f t="shared" si="0"/>
        <v>5</v>
      </c>
      <c r="B21" s="111" t="s">
        <v>283</v>
      </c>
      <c r="C21" s="112"/>
      <c r="D21" s="85">
        <v>2007</v>
      </c>
      <c r="E21" s="83" t="s">
        <v>5</v>
      </c>
      <c r="F21" s="83" t="s">
        <v>218</v>
      </c>
      <c r="G21" s="24" t="s">
        <v>345</v>
      </c>
      <c r="H21" s="199">
        <v>55.76</v>
      </c>
      <c r="I21" s="83">
        <v>64</v>
      </c>
      <c r="J21" s="83"/>
      <c r="K21" s="83"/>
      <c r="L21" s="85"/>
      <c r="M21" s="36">
        <f t="shared" si="1"/>
        <v>14</v>
      </c>
      <c r="N21" s="86" t="str">
        <f t="shared" si="2"/>
        <v>-</v>
      </c>
      <c r="O21" s="91" t="s">
        <v>250</v>
      </c>
      <c r="P21" s="38"/>
      <c r="R21" s="103"/>
    </row>
    <row r="22" spans="1:18" x14ac:dyDescent="0.25">
      <c r="A22" s="122">
        <f t="shared" si="0"/>
        <v>6</v>
      </c>
      <c r="B22" s="107" t="s">
        <v>393</v>
      </c>
      <c r="C22" s="100"/>
      <c r="D22" s="86">
        <v>2006</v>
      </c>
      <c r="E22" s="86">
        <v>1</v>
      </c>
      <c r="F22" s="83" t="s">
        <v>218</v>
      </c>
      <c r="G22" s="83" t="s">
        <v>345</v>
      </c>
      <c r="H22" s="199">
        <v>56.12</v>
      </c>
      <c r="I22" s="36">
        <v>60</v>
      </c>
      <c r="J22" s="36"/>
      <c r="K22" s="83"/>
      <c r="L22" s="85"/>
      <c r="M22" s="36">
        <f t="shared" si="1"/>
        <v>13</v>
      </c>
      <c r="N22" s="86" t="str">
        <f t="shared" si="2"/>
        <v>-</v>
      </c>
      <c r="O22" s="68" t="s">
        <v>232</v>
      </c>
      <c r="P22" s="78"/>
      <c r="R22" s="103"/>
    </row>
    <row r="23" spans="1:18" hidden="1" x14ac:dyDescent="0.25">
      <c r="A23" s="122" t="e">
        <f t="shared" ref="A23:A28" si="3">_xlfn.RANK.EQ(I23,I$17:I$28)</f>
        <v>#N/A</v>
      </c>
      <c r="B23" s="111"/>
      <c r="C23" s="112"/>
      <c r="D23" s="85"/>
      <c r="E23" s="83"/>
      <c r="F23" s="83"/>
      <c r="G23" s="24"/>
      <c r="H23" s="199"/>
      <c r="I23" s="83"/>
      <c r="J23" s="83"/>
      <c r="K23" s="83"/>
      <c r="L23" s="85"/>
      <c r="M23" s="36" t="e">
        <f t="shared" ref="M23:M28" si="4">IF(A23=1,20,IF(A23=2,18,IF(A23=3,16,IF(A23&gt;19,0,19-A23))))</f>
        <v>#N/A</v>
      </c>
      <c r="N23" s="86" t="str">
        <f t="shared" ref="N23:N28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91"/>
      <c r="P23" s="38"/>
      <c r="R23" s="103"/>
    </row>
    <row r="24" spans="1:18" hidden="1" x14ac:dyDescent="0.25">
      <c r="A24" s="122" t="e">
        <f t="shared" si="3"/>
        <v>#N/A</v>
      </c>
      <c r="B24" s="111"/>
      <c r="C24" s="112"/>
      <c r="D24" s="85"/>
      <c r="E24" s="83"/>
      <c r="F24" s="83"/>
      <c r="G24" s="24"/>
      <c r="H24" s="199"/>
      <c r="I24" s="83"/>
      <c r="J24" s="83"/>
      <c r="K24" s="83"/>
      <c r="L24" s="85"/>
      <c r="M24" s="36" t="e">
        <f t="shared" si="4"/>
        <v>#N/A</v>
      </c>
      <c r="N24" s="86" t="str">
        <f t="shared" si="5"/>
        <v>-</v>
      </c>
      <c r="O24" s="91"/>
      <c r="P24" s="38"/>
      <c r="R24" s="103"/>
    </row>
    <row r="25" spans="1:18" hidden="1" x14ac:dyDescent="0.25">
      <c r="A25" s="122" t="e">
        <f t="shared" si="3"/>
        <v>#N/A</v>
      </c>
      <c r="B25" s="111"/>
      <c r="C25" s="112"/>
      <c r="D25" s="85"/>
      <c r="E25" s="83"/>
      <c r="F25" s="83"/>
      <c r="G25" s="24"/>
      <c r="H25" s="199"/>
      <c r="I25" s="83"/>
      <c r="J25" s="83"/>
      <c r="K25" s="83"/>
      <c r="L25" s="85"/>
      <c r="M25" s="36" t="e">
        <f t="shared" si="4"/>
        <v>#N/A</v>
      </c>
      <c r="N25" s="86" t="str">
        <f t="shared" si="5"/>
        <v>-</v>
      </c>
      <c r="O25" s="91"/>
      <c r="P25" s="38"/>
      <c r="R25" s="103"/>
    </row>
    <row r="26" spans="1:18" hidden="1" x14ac:dyDescent="0.25">
      <c r="A26" s="122" t="e">
        <f t="shared" si="3"/>
        <v>#N/A</v>
      </c>
      <c r="B26" s="111"/>
      <c r="C26" s="112"/>
      <c r="D26" s="85"/>
      <c r="E26" s="83"/>
      <c r="F26" s="83"/>
      <c r="G26" s="24"/>
      <c r="H26" s="199"/>
      <c r="I26" s="83"/>
      <c r="J26" s="83"/>
      <c r="K26" s="83"/>
      <c r="L26" s="85"/>
      <c r="M26" s="36" t="e">
        <f t="shared" si="4"/>
        <v>#N/A</v>
      </c>
      <c r="N26" s="86" t="str">
        <f t="shared" si="5"/>
        <v>-</v>
      </c>
      <c r="O26" s="91"/>
      <c r="P26" s="38"/>
      <c r="R26" s="103"/>
    </row>
    <row r="27" spans="1:18" hidden="1" x14ac:dyDescent="0.25">
      <c r="A27" s="122" t="e">
        <f t="shared" si="3"/>
        <v>#N/A</v>
      </c>
      <c r="B27" s="111"/>
      <c r="C27" s="112"/>
      <c r="D27" s="85"/>
      <c r="E27" s="83"/>
      <c r="F27" s="83"/>
      <c r="G27" s="24"/>
      <c r="H27" s="199"/>
      <c r="I27" s="83"/>
      <c r="J27" s="83"/>
      <c r="K27" s="83"/>
      <c r="L27" s="85"/>
      <c r="M27" s="36" t="e">
        <f t="shared" si="4"/>
        <v>#N/A</v>
      </c>
      <c r="N27" s="86" t="str">
        <f t="shared" si="5"/>
        <v>-</v>
      </c>
      <c r="O27" s="91"/>
      <c r="P27" s="38"/>
      <c r="R27" s="103"/>
    </row>
    <row r="28" spans="1:18" hidden="1" x14ac:dyDescent="0.25">
      <c r="A28" s="122" t="e">
        <f t="shared" si="3"/>
        <v>#N/A</v>
      </c>
      <c r="B28" s="111"/>
      <c r="C28" s="112"/>
      <c r="D28" s="85"/>
      <c r="E28" s="83"/>
      <c r="F28" s="83"/>
      <c r="G28" s="24"/>
      <c r="H28" s="199"/>
      <c r="I28" s="83"/>
      <c r="J28" s="83"/>
      <c r="K28" s="83"/>
      <c r="L28" s="85"/>
      <c r="M28" s="36" t="e">
        <f t="shared" si="4"/>
        <v>#N/A</v>
      </c>
      <c r="N28" s="86" t="str">
        <f t="shared" si="5"/>
        <v>-</v>
      </c>
      <c r="O28" s="91"/>
      <c r="P28" s="38"/>
      <c r="R28" s="103"/>
    </row>
    <row r="29" spans="1:18" x14ac:dyDescent="0.25"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8" ht="13" x14ac:dyDescent="0.3">
      <c r="A30" s="200" t="s">
        <v>16</v>
      </c>
      <c r="B30" s="103"/>
      <c r="C30" s="103"/>
      <c r="D30" s="257" t="s">
        <v>416</v>
      </c>
      <c r="F30" s="6"/>
      <c r="G30" s="200" t="s">
        <v>112</v>
      </c>
      <c r="I30" s="103"/>
      <c r="J30" s="103"/>
      <c r="K30" s="103"/>
      <c r="M30" s="257" t="s">
        <v>417</v>
      </c>
    </row>
    <row r="31" spans="1:18" ht="13" x14ac:dyDescent="0.3">
      <c r="A31" s="200"/>
      <c r="B31" s="103"/>
      <c r="C31" s="103"/>
      <c r="D31" s="201"/>
      <c r="F31" s="6"/>
      <c r="G31" s="200"/>
      <c r="I31" s="103"/>
      <c r="J31" s="103"/>
      <c r="K31" s="103"/>
      <c r="M31" s="257"/>
    </row>
    <row r="32" spans="1:18" ht="13" x14ac:dyDescent="0.3">
      <c r="A32" s="200" t="s">
        <v>17</v>
      </c>
      <c r="B32" s="103"/>
      <c r="C32" s="103"/>
      <c r="D32" s="5" t="s">
        <v>114</v>
      </c>
      <c r="E32" s="103"/>
      <c r="F32" s="103"/>
      <c r="G32" s="200" t="s">
        <v>115</v>
      </c>
      <c r="I32" s="103"/>
      <c r="J32" s="103"/>
      <c r="K32" s="103"/>
      <c r="M32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2">
      <sortCondition ref="A15:A16"/>
    </sortState>
  </autoFilter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9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topLeftCell="A3" zoomScaleNormal="70" zoomScaleSheetLayoutView="100" workbookViewId="0">
      <selection activeCell="D10" sqref="D10:R10"/>
    </sheetView>
  </sheetViews>
  <sheetFormatPr defaultColWidth="9.1796875" defaultRowHeight="12.5" x14ac:dyDescent="0.25"/>
  <cols>
    <col min="1" max="1" width="6.54296875" style="21" customWidth="1"/>
    <col min="2" max="2" width="9.1796875" style="21"/>
    <col min="3" max="3" width="12.453125" style="21" customWidth="1"/>
    <col min="4" max="4" width="9.453125" style="21" customWidth="1"/>
    <col min="5" max="5" width="7.453125" style="21" customWidth="1"/>
    <col min="6" max="6" width="21.81640625" style="21" bestFit="1" customWidth="1"/>
    <col min="7" max="7" width="29.453125" style="21" customWidth="1"/>
    <col min="8" max="8" width="7.26953125" style="21" customWidth="1"/>
    <col min="9" max="9" width="8.81640625" style="21" customWidth="1"/>
    <col min="10" max="10" width="7.7265625" style="21" hidden="1" customWidth="1"/>
    <col min="11" max="11" width="6.81640625" style="21" hidden="1" customWidth="1"/>
    <col min="12" max="12" width="9.81640625" style="21" hidden="1" customWidth="1"/>
    <col min="13" max="13" width="7" style="21" customWidth="1"/>
    <col min="14" max="14" width="9.81640625" style="21" customWidth="1"/>
    <col min="15" max="15" width="12.7265625" style="21" customWidth="1"/>
    <col min="16" max="16" width="13.179687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4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208</v>
      </c>
      <c r="B9" s="691"/>
      <c r="C9" s="691"/>
      <c r="D9" s="696" t="s">
        <v>19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80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208">
        <v>159</v>
      </c>
      <c r="O10" s="208">
        <v>126</v>
      </c>
      <c r="P10" s="208">
        <v>73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38" t="s">
        <v>6</v>
      </c>
      <c r="B15" s="702" t="s">
        <v>77</v>
      </c>
      <c r="C15" s="702"/>
      <c r="D15" s="703" t="s">
        <v>7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19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39"/>
      <c r="B16" s="708"/>
      <c r="C16" s="708"/>
      <c r="D16" s="711"/>
      <c r="E16" s="711"/>
      <c r="F16" s="711"/>
      <c r="G16" s="711"/>
      <c r="H16" s="711"/>
      <c r="I16" s="711"/>
      <c r="J16" s="40" t="s">
        <v>21</v>
      </c>
      <c r="K16" s="40" t="s">
        <v>23</v>
      </c>
      <c r="L16" s="711"/>
      <c r="M16" s="711"/>
      <c r="N16" s="711"/>
      <c r="O16" s="711"/>
      <c r="P16" s="712"/>
    </row>
    <row r="17" spans="1:18" s="22" customFormat="1" x14ac:dyDescent="0.25">
      <c r="A17" s="122">
        <f t="shared" ref="A17:A22" si="0">_xlfn.RANK.EQ(I17,I$17:I$28)</f>
        <v>1</v>
      </c>
      <c r="B17" s="112" t="s">
        <v>285</v>
      </c>
      <c r="C17" s="112"/>
      <c r="D17" s="85">
        <v>1986</v>
      </c>
      <c r="E17" s="83" t="s">
        <v>4</v>
      </c>
      <c r="F17" s="95" t="s">
        <v>218</v>
      </c>
      <c r="G17" s="83" t="s">
        <v>345</v>
      </c>
      <c r="H17" s="199">
        <v>62.75</v>
      </c>
      <c r="I17" s="83">
        <v>189</v>
      </c>
      <c r="J17" s="83"/>
      <c r="K17" s="83"/>
      <c r="L17" s="85"/>
      <c r="M17" s="36">
        <f t="shared" ref="M17:M22" si="1">IF(A17=1,20,IF(A17=2,18,IF(A17=3,16,IF(A17&gt;19,0,19-A17))))</f>
        <v>20</v>
      </c>
      <c r="N17" s="86" t="str">
        <f t="shared" ref="N17:N22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98" t="s">
        <v>363</v>
      </c>
      <c r="P17" s="37"/>
      <c r="Q17" s="79"/>
      <c r="R17" s="80"/>
    </row>
    <row r="18" spans="1:18" x14ac:dyDescent="0.25">
      <c r="A18" s="122">
        <f t="shared" si="0"/>
        <v>2</v>
      </c>
      <c r="B18" s="111" t="s">
        <v>398</v>
      </c>
      <c r="C18" s="112"/>
      <c r="D18" s="85">
        <v>1997</v>
      </c>
      <c r="E18" s="83" t="s">
        <v>4</v>
      </c>
      <c r="F18" s="83" t="s">
        <v>218</v>
      </c>
      <c r="G18" s="24" t="s">
        <v>345</v>
      </c>
      <c r="H18" s="199">
        <v>62.6</v>
      </c>
      <c r="I18" s="83">
        <v>126</v>
      </c>
      <c r="J18" s="83"/>
      <c r="K18" s="83"/>
      <c r="L18" s="85"/>
      <c r="M18" s="36">
        <f t="shared" si="1"/>
        <v>18</v>
      </c>
      <c r="N18" s="86" t="str">
        <f t="shared" si="2"/>
        <v>МС</v>
      </c>
      <c r="O18" s="460" t="s">
        <v>111</v>
      </c>
      <c r="P18" s="67"/>
      <c r="R18" s="80"/>
    </row>
    <row r="19" spans="1:18" x14ac:dyDescent="0.25">
      <c r="A19" s="122">
        <f t="shared" si="0"/>
        <v>3</v>
      </c>
      <c r="B19" s="111" t="s">
        <v>397</v>
      </c>
      <c r="C19" s="112"/>
      <c r="D19" s="85">
        <v>1999</v>
      </c>
      <c r="E19" s="83" t="s">
        <v>5</v>
      </c>
      <c r="F19" s="83" t="s">
        <v>218</v>
      </c>
      <c r="G19" s="24" t="s">
        <v>379</v>
      </c>
      <c r="H19" s="199">
        <v>60.75</v>
      </c>
      <c r="I19" s="83">
        <v>123</v>
      </c>
      <c r="J19" s="83"/>
      <c r="K19" s="83"/>
      <c r="L19" s="85"/>
      <c r="M19" s="36">
        <f t="shared" si="1"/>
        <v>16</v>
      </c>
      <c r="N19" s="86" t="str">
        <f t="shared" si="2"/>
        <v>КМС</v>
      </c>
      <c r="O19" s="91" t="s">
        <v>298</v>
      </c>
      <c r="P19" s="38"/>
      <c r="Q19" s="102"/>
      <c r="R19" s="39"/>
    </row>
    <row r="20" spans="1:18" s="102" customFormat="1" x14ac:dyDescent="0.25">
      <c r="A20" s="122">
        <f t="shared" si="0"/>
        <v>4</v>
      </c>
      <c r="B20" s="111" t="s">
        <v>296</v>
      </c>
      <c r="C20" s="112"/>
      <c r="D20" s="85">
        <v>1990</v>
      </c>
      <c r="E20" s="83">
        <v>1</v>
      </c>
      <c r="F20" s="83" t="s">
        <v>218</v>
      </c>
      <c r="G20" s="24" t="s">
        <v>183</v>
      </c>
      <c r="H20" s="199">
        <v>62.05</v>
      </c>
      <c r="I20" s="83">
        <v>69</v>
      </c>
      <c r="J20" s="83"/>
      <c r="K20" s="83"/>
      <c r="L20" s="85"/>
      <c r="M20" s="36">
        <f t="shared" si="1"/>
        <v>15</v>
      </c>
      <c r="N20" s="86" t="str">
        <f t="shared" si="2"/>
        <v>-</v>
      </c>
      <c r="O20" s="91" t="s">
        <v>298</v>
      </c>
      <c r="P20" s="38"/>
      <c r="R20" s="103"/>
    </row>
    <row r="21" spans="1:18" s="102" customFormat="1" x14ac:dyDescent="0.25">
      <c r="A21" s="122">
        <f t="shared" si="0"/>
        <v>5</v>
      </c>
      <c r="B21" s="107" t="s">
        <v>396</v>
      </c>
      <c r="C21" s="100"/>
      <c r="D21" s="86">
        <v>1981</v>
      </c>
      <c r="E21" s="86">
        <v>1</v>
      </c>
      <c r="F21" s="83" t="s">
        <v>198</v>
      </c>
      <c r="G21" s="83" t="s">
        <v>183</v>
      </c>
      <c r="H21" s="199">
        <v>61.25</v>
      </c>
      <c r="I21" s="36">
        <v>56</v>
      </c>
      <c r="J21" s="36"/>
      <c r="K21" s="83"/>
      <c r="L21" s="85"/>
      <c r="M21" s="36">
        <f t="shared" si="1"/>
        <v>14</v>
      </c>
      <c r="N21" s="86" t="str">
        <f t="shared" si="2"/>
        <v>-</v>
      </c>
      <c r="O21" s="68" t="s">
        <v>200</v>
      </c>
      <c r="P21" s="78"/>
      <c r="R21" s="103"/>
    </row>
    <row r="22" spans="1:18" s="102" customFormat="1" x14ac:dyDescent="0.25">
      <c r="A22" s="122">
        <f t="shared" si="0"/>
        <v>6</v>
      </c>
      <c r="B22" s="111" t="s">
        <v>399</v>
      </c>
      <c r="C22" s="112"/>
      <c r="D22" s="85">
        <v>1985</v>
      </c>
      <c r="E22" s="83">
        <v>1</v>
      </c>
      <c r="F22" s="83" t="s">
        <v>294</v>
      </c>
      <c r="G22" s="24" t="s">
        <v>183</v>
      </c>
      <c r="H22" s="199">
        <v>60.5</v>
      </c>
      <c r="I22" s="83">
        <v>52</v>
      </c>
      <c r="J22" s="83"/>
      <c r="K22" s="83"/>
      <c r="L22" s="85"/>
      <c r="M22" s="36">
        <f t="shared" si="1"/>
        <v>13</v>
      </c>
      <c r="N22" s="86" t="str">
        <f t="shared" si="2"/>
        <v>-</v>
      </c>
      <c r="O22" s="91" t="s">
        <v>400</v>
      </c>
      <c r="P22" s="38"/>
      <c r="R22" s="103"/>
    </row>
    <row r="23" spans="1:18" s="102" customFormat="1" hidden="1" x14ac:dyDescent="0.25">
      <c r="A23" s="122" t="e">
        <f t="shared" ref="A23:A28" si="3">_xlfn.RANK.EQ(I23,I$17:I$28)</f>
        <v>#N/A</v>
      </c>
      <c r="B23" s="111"/>
      <c r="C23" s="112"/>
      <c r="D23" s="85"/>
      <c r="E23" s="83"/>
      <c r="F23" s="83"/>
      <c r="G23" s="24"/>
      <c r="H23" s="199"/>
      <c r="I23" s="83"/>
      <c r="J23" s="83"/>
      <c r="K23" s="83"/>
      <c r="L23" s="85"/>
      <c r="M23" s="36" t="e">
        <f t="shared" ref="M23:M28" si="4">IF(A23=1,20,IF(A23=2,18,IF(A23=3,16,IF(A23&gt;19,0,19-A23))))</f>
        <v>#N/A</v>
      </c>
      <c r="N23" s="86" t="str">
        <f t="shared" ref="N23:N28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91"/>
      <c r="P23" s="38"/>
      <c r="R23" s="103"/>
    </row>
    <row r="24" spans="1:18" s="102" customFormat="1" hidden="1" x14ac:dyDescent="0.25">
      <c r="A24" s="122" t="e">
        <f t="shared" si="3"/>
        <v>#N/A</v>
      </c>
      <c r="B24" s="111"/>
      <c r="C24" s="112"/>
      <c r="D24" s="85"/>
      <c r="E24" s="83"/>
      <c r="F24" s="83"/>
      <c r="G24" s="24"/>
      <c r="H24" s="199"/>
      <c r="I24" s="83"/>
      <c r="J24" s="83"/>
      <c r="K24" s="83"/>
      <c r="L24" s="85"/>
      <c r="M24" s="36" t="e">
        <f t="shared" si="4"/>
        <v>#N/A</v>
      </c>
      <c r="N24" s="86" t="str">
        <f t="shared" si="5"/>
        <v>-</v>
      </c>
      <c r="O24" s="91"/>
      <c r="P24" s="38"/>
      <c r="R24" s="103"/>
    </row>
    <row r="25" spans="1:18" s="102" customFormat="1" hidden="1" x14ac:dyDescent="0.25">
      <c r="A25" s="122" t="e">
        <f t="shared" si="3"/>
        <v>#N/A</v>
      </c>
      <c r="B25" s="111"/>
      <c r="C25" s="112"/>
      <c r="D25" s="85"/>
      <c r="E25" s="83"/>
      <c r="F25" s="83"/>
      <c r="G25" s="24"/>
      <c r="H25" s="199"/>
      <c r="I25" s="83"/>
      <c r="J25" s="83"/>
      <c r="K25" s="83"/>
      <c r="L25" s="85"/>
      <c r="M25" s="36" t="e">
        <f t="shared" si="4"/>
        <v>#N/A</v>
      </c>
      <c r="N25" s="86" t="str">
        <f t="shared" si="5"/>
        <v>-</v>
      </c>
      <c r="O25" s="91"/>
      <c r="P25" s="38"/>
      <c r="R25" s="103"/>
    </row>
    <row r="26" spans="1:18" s="102" customFormat="1" hidden="1" x14ac:dyDescent="0.25">
      <c r="A26" s="122" t="e">
        <f t="shared" si="3"/>
        <v>#N/A</v>
      </c>
      <c r="B26" s="111"/>
      <c r="C26" s="112"/>
      <c r="D26" s="85"/>
      <c r="E26" s="83"/>
      <c r="F26" s="83"/>
      <c r="G26" s="24"/>
      <c r="H26" s="199"/>
      <c r="I26" s="83"/>
      <c r="J26" s="83"/>
      <c r="K26" s="83"/>
      <c r="L26" s="85"/>
      <c r="M26" s="36" t="e">
        <f t="shared" si="4"/>
        <v>#N/A</v>
      </c>
      <c r="N26" s="86" t="str">
        <f t="shared" si="5"/>
        <v>-</v>
      </c>
      <c r="O26" s="91"/>
      <c r="P26" s="38"/>
      <c r="R26" s="103"/>
    </row>
    <row r="27" spans="1:18" s="102" customFormat="1" hidden="1" x14ac:dyDescent="0.25">
      <c r="A27" s="122" t="e">
        <f t="shared" si="3"/>
        <v>#N/A</v>
      </c>
      <c r="B27" s="111"/>
      <c r="C27" s="112"/>
      <c r="D27" s="85"/>
      <c r="E27" s="83"/>
      <c r="F27" s="83"/>
      <c r="G27" s="24"/>
      <c r="H27" s="199"/>
      <c r="I27" s="83"/>
      <c r="J27" s="83"/>
      <c r="K27" s="83"/>
      <c r="L27" s="85"/>
      <c r="M27" s="36" t="e">
        <f t="shared" si="4"/>
        <v>#N/A</v>
      </c>
      <c r="N27" s="86" t="str">
        <f t="shared" si="5"/>
        <v>-</v>
      </c>
      <c r="O27" s="91"/>
      <c r="P27" s="38"/>
      <c r="R27" s="103"/>
    </row>
    <row r="28" spans="1:18" s="102" customFormat="1" hidden="1" x14ac:dyDescent="0.25">
      <c r="A28" s="122" t="e">
        <f t="shared" si="3"/>
        <v>#N/A</v>
      </c>
      <c r="B28" s="111"/>
      <c r="C28" s="112"/>
      <c r="D28" s="85"/>
      <c r="E28" s="83"/>
      <c r="F28" s="83"/>
      <c r="G28" s="24"/>
      <c r="H28" s="199"/>
      <c r="I28" s="83"/>
      <c r="J28" s="83"/>
      <c r="K28" s="83"/>
      <c r="L28" s="85"/>
      <c r="M28" s="36" t="e">
        <f t="shared" si="4"/>
        <v>#N/A</v>
      </c>
      <c r="N28" s="86" t="str">
        <f t="shared" si="5"/>
        <v>-</v>
      </c>
      <c r="O28" s="91"/>
      <c r="P28" s="38"/>
      <c r="R28" s="103"/>
    </row>
    <row r="29" spans="1:18" s="102" customFormat="1" x14ac:dyDescent="0.25"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8" s="102" customFormat="1" ht="13" x14ac:dyDescent="0.3">
      <c r="A30" s="200" t="s">
        <v>16</v>
      </c>
      <c r="B30" s="103"/>
      <c r="C30" s="103"/>
      <c r="D30" s="257" t="s">
        <v>416</v>
      </c>
      <c r="F30" s="6"/>
      <c r="G30" s="200" t="s">
        <v>112</v>
      </c>
      <c r="I30" s="103"/>
      <c r="J30" s="103"/>
      <c r="K30" s="103"/>
      <c r="M30" s="257" t="s">
        <v>417</v>
      </c>
    </row>
    <row r="31" spans="1:18" s="102" customFormat="1" ht="13" x14ac:dyDescent="0.3">
      <c r="A31" s="200"/>
      <c r="B31" s="103"/>
      <c r="C31" s="103"/>
      <c r="D31" s="201"/>
      <c r="F31" s="6"/>
      <c r="G31" s="200"/>
      <c r="I31" s="103"/>
      <c r="J31" s="103"/>
      <c r="K31" s="103"/>
      <c r="M31" s="257"/>
    </row>
    <row r="32" spans="1:18" s="102" customFormat="1" ht="13" x14ac:dyDescent="0.3">
      <c r="A32" s="200" t="s">
        <v>17</v>
      </c>
      <c r="B32" s="103"/>
      <c r="C32" s="103"/>
      <c r="D32" s="5" t="s">
        <v>114</v>
      </c>
      <c r="E32" s="103"/>
      <c r="F32" s="103"/>
      <c r="G32" s="200" t="s">
        <v>115</v>
      </c>
      <c r="I32" s="103"/>
      <c r="J32" s="103"/>
      <c r="K32" s="103"/>
      <c r="M32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2">
      <sortCondition ref="A15:A16"/>
    </sortState>
  </autoFilter>
  <sortState ref="A17:P20">
    <sortCondition ref="A17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N8:P8"/>
    <mergeCell ref="D6:M6"/>
    <mergeCell ref="A6:C6"/>
    <mergeCell ref="N6:P6"/>
    <mergeCell ref="A1:P1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zoomScaleNormal="70" zoomScaleSheetLayoutView="100" workbookViewId="0">
      <selection activeCell="N18" sqref="N18"/>
    </sheetView>
  </sheetViews>
  <sheetFormatPr defaultColWidth="9.1796875" defaultRowHeight="12.5" x14ac:dyDescent="0.25"/>
  <cols>
    <col min="1" max="1" width="6.54296875" style="102" customWidth="1"/>
    <col min="2" max="2" width="9.1796875" style="102"/>
    <col min="3" max="3" width="14.26953125" style="102" customWidth="1"/>
    <col min="4" max="4" width="9.453125" style="102" customWidth="1"/>
    <col min="5" max="5" width="7.453125" style="102" customWidth="1"/>
    <col min="6" max="6" width="21.7265625" style="102" customWidth="1"/>
    <col min="7" max="7" width="28.7265625" style="102" customWidth="1"/>
    <col min="8" max="8" width="7.26953125" style="102" customWidth="1"/>
    <col min="9" max="9" width="8" style="102" customWidth="1"/>
    <col min="10" max="10" width="7.7265625" style="102" hidden="1" customWidth="1"/>
    <col min="11" max="11" width="6.81640625" style="102" hidden="1" customWidth="1"/>
    <col min="12" max="12" width="9.81640625" style="102" hidden="1" customWidth="1"/>
    <col min="13" max="13" width="7" style="102" customWidth="1"/>
    <col min="14" max="14" width="9.81640625" style="102" customWidth="1"/>
    <col min="15" max="15" width="16.1796875" style="102" customWidth="1"/>
    <col min="16" max="16" width="16.54296875" style="102" customWidth="1"/>
    <col min="17" max="16384" width="9.1796875" style="102"/>
  </cols>
  <sheetData>
    <row r="1" spans="1:18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312"/>
      <c r="R1" s="312"/>
    </row>
    <row r="2" spans="1:18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ht="9" customHeight="1" x14ac:dyDescent="0.25"/>
    <row r="6" spans="1:18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ht="15.5" x14ac:dyDescent="0.35">
      <c r="A9" s="715">
        <v>184</v>
      </c>
      <c r="B9" s="715"/>
      <c r="C9" s="715"/>
      <c r="D9" s="696" t="s">
        <v>19</v>
      </c>
      <c r="E9" s="697"/>
      <c r="F9" s="697"/>
      <c r="G9" s="697"/>
      <c r="H9" s="697"/>
      <c r="I9" s="697"/>
      <c r="J9" s="697"/>
      <c r="K9" s="697"/>
      <c r="L9" s="697"/>
      <c r="M9" s="698"/>
      <c r="N9" s="462" t="s">
        <v>3</v>
      </c>
      <c r="O9" s="462" t="s">
        <v>4</v>
      </c>
      <c r="P9" s="462" t="s">
        <v>5</v>
      </c>
    </row>
    <row r="10" spans="1:18" ht="15.5" x14ac:dyDescent="0.35">
      <c r="A10" s="715"/>
      <c r="B10" s="715"/>
      <c r="C10" s="715"/>
      <c r="D10" s="685" t="s">
        <v>81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40">
        <v>167</v>
      </c>
      <c r="O10" s="206">
        <v>135</v>
      </c>
      <c r="P10" s="204">
        <v>79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54"/>
      <c r="O12" s="54"/>
      <c r="P12" s="54"/>
    </row>
    <row r="13" spans="1:18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54"/>
      <c r="O13" s="54"/>
      <c r="P13" s="54"/>
    </row>
    <row r="15" spans="1:18" ht="11.25" customHeight="1" x14ac:dyDescent="0.25">
      <c r="A15" s="738" t="s">
        <v>6</v>
      </c>
      <c r="B15" s="702" t="s">
        <v>77</v>
      </c>
      <c r="C15" s="702"/>
      <c r="D15" s="703" t="s">
        <v>7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19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39"/>
      <c r="B16" s="708"/>
      <c r="C16" s="708"/>
      <c r="D16" s="711"/>
      <c r="E16" s="711"/>
      <c r="F16" s="711"/>
      <c r="G16" s="711"/>
      <c r="H16" s="711"/>
      <c r="I16" s="711"/>
      <c r="J16" s="82" t="s">
        <v>21</v>
      </c>
      <c r="K16" s="82" t="s">
        <v>23</v>
      </c>
      <c r="L16" s="711"/>
      <c r="M16" s="711"/>
      <c r="N16" s="711"/>
      <c r="O16" s="711"/>
      <c r="P16" s="712"/>
    </row>
    <row r="17" spans="1:18" x14ac:dyDescent="0.25">
      <c r="A17" s="122">
        <f>_xlfn.RANK.EQ(I17,I$17:I$33)</f>
        <v>1</v>
      </c>
      <c r="B17" s="111" t="s">
        <v>402</v>
      </c>
      <c r="C17" s="112"/>
      <c r="D17" s="85">
        <v>2002</v>
      </c>
      <c r="E17" s="83" t="s">
        <v>3</v>
      </c>
      <c r="F17" s="83" t="s">
        <v>218</v>
      </c>
      <c r="G17" s="24" t="s">
        <v>345</v>
      </c>
      <c r="H17" s="199">
        <v>67.75</v>
      </c>
      <c r="I17" s="83">
        <v>198</v>
      </c>
      <c r="J17" s="83"/>
      <c r="K17" s="83"/>
      <c r="L17" s="85"/>
      <c r="M17" s="85">
        <f>IF(A17=1,20,IF(A17=2,18,IF(A17=3,16,IF(A17&gt;19,0,19-A17))))</f>
        <v>20</v>
      </c>
      <c r="N17" s="83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17" t="s">
        <v>378</v>
      </c>
      <c r="P17" s="37"/>
    </row>
    <row r="18" spans="1:18" s="22" customFormat="1" x14ac:dyDescent="0.25">
      <c r="A18" s="122">
        <f>_xlfn.RANK.EQ(I18,I$17:I$33)</f>
        <v>2</v>
      </c>
      <c r="B18" s="111" t="s">
        <v>300</v>
      </c>
      <c r="C18" s="112"/>
      <c r="D18" s="85">
        <v>1997</v>
      </c>
      <c r="E18" s="83" t="s">
        <v>4</v>
      </c>
      <c r="F18" s="83" t="s">
        <v>299</v>
      </c>
      <c r="G18" s="24" t="s">
        <v>183</v>
      </c>
      <c r="H18" s="199">
        <v>67.650000000000006</v>
      </c>
      <c r="I18" s="83">
        <v>182</v>
      </c>
      <c r="J18" s="83"/>
      <c r="K18" s="83"/>
      <c r="L18" s="85"/>
      <c r="M18" s="85">
        <f>IF(A18=1,20,IF(A18=2,18,IF(A18=3,16,IF(A18&gt;19,0,19-A18))))</f>
        <v>18</v>
      </c>
      <c r="N18" s="8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+МСМК</v>
      </c>
      <c r="O18" s="117" t="s">
        <v>406</v>
      </c>
      <c r="P18" s="37"/>
      <c r="Q18" s="102"/>
      <c r="R18" s="102"/>
    </row>
    <row r="19" spans="1:18" x14ac:dyDescent="0.25">
      <c r="A19" s="122">
        <f>_xlfn.RANK.EQ(I19,I$17:I$33)</f>
        <v>3</v>
      </c>
      <c r="B19" s="112" t="s">
        <v>401</v>
      </c>
      <c r="C19" s="124"/>
      <c r="D19" s="85">
        <v>1970</v>
      </c>
      <c r="E19" s="95">
        <v>1</v>
      </c>
      <c r="F19" s="83" t="s">
        <v>299</v>
      </c>
      <c r="G19" s="24" t="s">
        <v>183</v>
      </c>
      <c r="H19" s="199">
        <v>62.25</v>
      </c>
      <c r="I19" s="83">
        <v>55</v>
      </c>
      <c r="J19" s="83"/>
      <c r="K19" s="83"/>
      <c r="L19" s="85"/>
      <c r="M19" s="85">
        <f>IF(A19=1,20,IF(A19=2,18,IF(A19=3,16,IF(A19&gt;19,0,19-A19))))</f>
        <v>16</v>
      </c>
      <c r="N19" s="83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188" t="s">
        <v>405</v>
      </c>
      <c r="P19" s="37"/>
      <c r="R19" s="103"/>
    </row>
    <row r="20" spans="1:18" hidden="1" x14ac:dyDescent="0.25">
      <c r="A20" s="122" t="e">
        <f t="shared" ref="A20:A33" si="0">_xlfn.RANK.EQ(I20,I$17:I$33)</f>
        <v>#N/A</v>
      </c>
      <c r="B20" s="111"/>
      <c r="C20" s="112"/>
      <c r="D20" s="85"/>
      <c r="E20" s="83"/>
      <c r="F20" s="83"/>
      <c r="G20" s="24"/>
      <c r="H20" s="199"/>
      <c r="I20" s="83"/>
      <c r="J20" s="83"/>
      <c r="K20" s="83"/>
      <c r="L20" s="85"/>
      <c r="M20" s="85" t="e">
        <f t="shared" ref="M20:M33" si="1">IF(A20=1,20,IF(A20=2,18,IF(A20=3,16,IF(A20&gt;19,0,19-A20))))</f>
        <v>#N/A</v>
      </c>
      <c r="N20" s="83" t="str">
        <f t="shared" ref="N20:N33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17"/>
      <c r="P20" s="37"/>
      <c r="R20" s="103"/>
    </row>
    <row r="21" spans="1:18" ht="14.25" hidden="1" customHeight="1" x14ac:dyDescent="0.25">
      <c r="A21" s="122" t="e">
        <f t="shared" si="0"/>
        <v>#N/A</v>
      </c>
      <c r="B21" s="112"/>
      <c r="C21" s="112"/>
      <c r="D21" s="85"/>
      <c r="E21" s="83"/>
      <c r="F21" s="83"/>
      <c r="G21" s="400"/>
      <c r="H21" s="199"/>
      <c r="I21" s="83"/>
      <c r="J21" s="83"/>
      <c r="K21" s="83"/>
      <c r="L21" s="85"/>
      <c r="M21" s="85" t="e">
        <f t="shared" si="1"/>
        <v>#N/A</v>
      </c>
      <c r="N21" s="83" t="str">
        <f t="shared" si="2"/>
        <v>-</v>
      </c>
      <c r="O21" s="117"/>
      <c r="P21" s="37"/>
      <c r="R21" s="103"/>
    </row>
    <row r="22" spans="1:18" hidden="1" x14ac:dyDescent="0.25">
      <c r="A22" s="122" t="e">
        <f t="shared" si="0"/>
        <v>#N/A</v>
      </c>
      <c r="B22" s="111"/>
      <c r="C22" s="112"/>
      <c r="D22" s="85"/>
      <c r="E22" s="83"/>
      <c r="F22" s="83"/>
      <c r="G22" s="24"/>
      <c r="H22" s="199"/>
      <c r="I22" s="83"/>
      <c r="J22" s="83"/>
      <c r="K22" s="83"/>
      <c r="L22" s="85"/>
      <c r="M22" s="85" t="e">
        <f t="shared" si="1"/>
        <v>#N/A</v>
      </c>
      <c r="N22" s="83" t="str">
        <f t="shared" si="2"/>
        <v>-</v>
      </c>
      <c r="O22" s="117"/>
      <c r="P22" s="37"/>
      <c r="R22" s="103"/>
    </row>
    <row r="23" spans="1:18" hidden="1" x14ac:dyDescent="0.25">
      <c r="A23" s="122" t="e">
        <f t="shared" si="0"/>
        <v>#N/A</v>
      </c>
      <c r="B23" s="111"/>
      <c r="C23" s="112"/>
      <c r="D23" s="85"/>
      <c r="E23" s="83"/>
      <c r="F23" s="83"/>
      <c r="G23" s="24"/>
      <c r="H23" s="199"/>
      <c r="I23" s="83"/>
      <c r="J23" s="83"/>
      <c r="K23" s="83"/>
      <c r="L23" s="85"/>
      <c r="M23" s="85" t="e">
        <f t="shared" si="1"/>
        <v>#N/A</v>
      </c>
      <c r="N23" s="83" t="str">
        <f t="shared" si="2"/>
        <v>-</v>
      </c>
      <c r="O23" s="117"/>
      <c r="P23" s="37"/>
      <c r="R23" s="103"/>
    </row>
    <row r="24" spans="1:18" hidden="1" x14ac:dyDescent="0.25">
      <c r="A24" s="122" t="e">
        <f t="shared" si="0"/>
        <v>#N/A</v>
      </c>
      <c r="B24" s="111"/>
      <c r="C24" s="112"/>
      <c r="D24" s="85"/>
      <c r="E24" s="83"/>
      <c r="F24" s="83"/>
      <c r="G24" s="400"/>
      <c r="H24" s="199"/>
      <c r="I24" s="83"/>
      <c r="J24" s="83"/>
      <c r="K24" s="83"/>
      <c r="L24" s="85"/>
      <c r="M24" s="85" t="e">
        <f t="shared" si="1"/>
        <v>#N/A</v>
      </c>
      <c r="N24" s="83" t="str">
        <f t="shared" si="2"/>
        <v>-</v>
      </c>
      <c r="O24" s="117"/>
      <c r="P24" s="37"/>
      <c r="R24" s="103"/>
    </row>
    <row r="25" spans="1:18" hidden="1" x14ac:dyDescent="0.25">
      <c r="A25" s="122" t="e">
        <f t="shared" si="0"/>
        <v>#N/A</v>
      </c>
      <c r="B25" s="111"/>
      <c r="C25" s="112"/>
      <c r="D25" s="85"/>
      <c r="E25" s="83"/>
      <c r="F25" s="83"/>
      <c r="G25" s="24"/>
      <c r="H25" s="199"/>
      <c r="I25" s="83"/>
      <c r="J25" s="83"/>
      <c r="K25" s="83"/>
      <c r="L25" s="85"/>
      <c r="M25" s="85" t="e">
        <f t="shared" si="1"/>
        <v>#N/A</v>
      </c>
      <c r="N25" s="83" t="str">
        <f t="shared" si="2"/>
        <v>-</v>
      </c>
      <c r="O25" s="117"/>
      <c r="P25" s="37"/>
      <c r="R25" s="103"/>
    </row>
    <row r="26" spans="1:18" hidden="1" x14ac:dyDescent="0.25">
      <c r="A26" s="122" t="e">
        <f t="shared" si="0"/>
        <v>#N/A</v>
      </c>
      <c r="B26" s="111"/>
      <c r="C26" s="112"/>
      <c r="D26" s="85"/>
      <c r="E26" s="83"/>
      <c r="F26" s="83"/>
      <c r="G26" s="24"/>
      <c r="H26" s="199"/>
      <c r="I26" s="83"/>
      <c r="J26" s="83"/>
      <c r="K26" s="83"/>
      <c r="L26" s="85"/>
      <c r="M26" s="85" t="e">
        <f t="shared" si="1"/>
        <v>#N/A</v>
      </c>
      <c r="N26" s="83" t="str">
        <f t="shared" si="2"/>
        <v>-</v>
      </c>
      <c r="O26" s="117"/>
      <c r="P26" s="37"/>
      <c r="R26" s="103"/>
    </row>
    <row r="27" spans="1:18" hidden="1" x14ac:dyDescent="0.25">
      <c r="A27" s="122" t="e">
        <f t="shared" si="0"/>
        <v>#N/A</v>
      </c>
      <c r="B27" s="111"/>
      <c r="C27" s="112"/>
      <c r="D27" s="85"/>
      <c r="E27" s="83"/>
      <c r="F27" s="83"/>
      <c r="G27" s="24"/>
      <c r="H27" s="199"/>
      <c r="I27" s="83"/>
      <c r="J27" s="83"/>
      <c r="K27" s="83"/>
      <c r="L27" s="85"/>
      <c r="M27" s="85" t="e">
        <f t="shared" si="1"/>
        <v>#N/A</v>
      </c>
      <c r="N27" s="83" t="str">
        <f t="shared" si="2"/>
        <v>-</v>
      </c>
      <c r="O27" s="117"/>
      <c r="P27" s="37"/>
      <c r="R27" s="103"/>
    </row>
    <row r="28" spans="1:18" hidden="1" x14ac:dyDescent="0.25">
      <c r="A28" s="122" t="e">
        <f t="shared" si="0"/>
        <v>#N/A</v>
      </c>
      <c r="B28" s="111"/>
      <c r="C28" s="112"/>
      <c r="D28" s="85"/>
      <c r="E28" s="83"/>
      <c r="F28" s="83"/>
      <c r="G28" s="24"/>
      <c r="H28" s="199"/>
      <c r="I28" s="83"/>
      <c r="J28" s="83"/>
      <c r="K28" s="83"/>
      <c r="L28" s="85"/>
      <c r="M28" s="85" t="e">
        <f t="shared" si="1"/>
        <v>#N/A</v>
      </c>
      <c r="N28" s="83" t="str">
        <f t="shared" si="2"/>
        <v>-</v>
      </c>
      <c r="O28" s="117"/>
      <c r="P28" s="37"/>
      <c r="R28" s="103"/>
    </row>
    <row r="29" spans="1:18" hidden="1" x14ac:dyDescent="0.25">
      <c r="A29" s="122" t="e">
        <f t="shared" si="0"/>
        <v>#N/A</v>
      </c>
      <c r="B29" s="111"/>
      <c r="C29" s="112"/>
      <c r="D29" s="85"/>
      <c r="E29" s="83"/>
      <c r="F29" s="83"/>
      <c r="G29" s="24"/>
      <c r="H29" s="199"/>
      <c r="I29" s="83"/>
      <c r="J29" s="83"/>
      <c r="K29" s="83"/>
      <c r="L29" s="85"/>
      <c r="M29" s="85" t="e">
        <f t="shared" si="1"/>
        <v>#N/A</v>
      </c>
      <c r="N29" s="83" t="str">
        <f t="shared" si="2"/>
        <v>-</v>
      </c>
      <c r="O29" s="117"/>
      <c r="P29" s="37"/>
      <c r="R29" s="103"/>
    </row>
    <row r="30" spans="1:18" hidden="1" x14ac:dyDescent="0.25">
      <c r="A30" s="122" t="e">
        <f t="shared" si="0"/>
        <v>#N/A</v>
      </c>
      <c r="B30" s="111"/>
      <c r="C30" s="112"/>
      <c r="D30" s="85"/>
      <c r="E30" s="83"/>
      <c r="F30" s="83"/>
      <c r="G30" s="24"/>
      <c r="H30" s="199"/>
      <c r="I30" s="83"/>
      <c r="J30" s="83"/>
      <c r="K30" s="83"/>
      <c r="L30" s="85"/>
      <c r="M30" s="85" t="e">
        <f t="shared" si="1"/>
        <v>#N/A</v>
      </c>
      <c r="N30" s="83" t="str">
        <f t="shared" si="2"/>
        <v>-</v>
      </c>
      <c r="O30" s="117"/>
      <c r="P30" s="37"/>
      <c r="R30" s="103"/>
    </row>
    <row r="31" spans="1:18" hidden="1" x14ac:dyDescent="0.25">
      <c r="A31" s="122" t="e">
        <f t="shared" si="0"/>
        <v>#N/A</v>
      </c>
      <c r="B31" s="111"/>
      <c r="C31" s="112"/>
      <c r="D31" s="85"/>
      <c r="E31" s="83"/>
      <c r="F31" s="83"/>
      <c r="G31" s="24"/>
      <c r="H31" s="199"/>
      <c r="I31" s="83"/>
      <c r="J31" s="83"/>
      <c r="K31" s="83"/>
      <c r="L31" s="85"/>
      <c r="M31" s="85" t="e">
        <f t="shared" si="1"/>
        <v>#N/A</v>
      </c>
      <c r="N31" s="83" t="str">
        <f t="shared" si="2"/>
        <v>-</v>
      </c>
      <c r="O31" s="117"/>
      <c r="P31" s="37"/>
      <c r="R31" s="103"/>
    </row>
    <row r="32" spans="1:18" ht="16.149999999999999" hidden="1" customHeight="1" x14ac:dyDescent="0.25">
      <c r="A32" s="122" t="e">
        <f t="shared" si="0"/>
        <v>#N/A</v>
      </c>
      <c r="B32" s="111"/>
      <c r="C32" s="112"/>
      <c r="D32" s="85"/>
      <c r="E32" s="83"/>
      <c r="F32" s="83"/>
      <c r="G32" s="95"/>
      <c r="H32" s="84"/>
      <c r="I32" s="83"/>
      <c r="J32" s="83"/>
      <c r="K32" s="83"/>
      <c r="L32" s="85"/>
      <c r="M32" s="85" t="e">
        <f t="shared" si="1"/>
        <v>#N/A</v>
      </c>
      <c r="N32" s="83" t="str">
        <f t="shared" si="2"/>
        <v>-</v>
      </c>
      <c r="O32" s="99"/>
      <c r="P32" s="89"/>
      <c r="R32" s="103"/>
    </row>
    <row r="33" spans="1:18" ht="16.149999999999999" hidden="1" customHeight="1" x14ac:dyDescent="0.25">
      <c r="A33" s="122" t="e">
        <f t="shared" si="0"/>
        <v>#N/A</v>
      </c>
      <c r="B33" s="111"/>
      <c r="C33" s="112"/>
      <c r="D33" s="85"/>
      <c r="E33" s="83"/>
      <c r="F33" s="83"/>
      <c r="G33" s="106"/>
      <c r="H33" s="84"/>
      <c r="I33" s="83"/>
      <c r="J33" s="83"/>
      <c r="K33" s="83"/>
      <c r="L33" s="85"/>
      <c r="M33" s="85" t="e">
        <f t="shared" si="1"/>
        <v>#N/A</v>
      </c>
      <c r="N33" s="83" t="str">
        <f t="shared" si="2"/>
        <v>-</v>
      </c>
      <c r="O33" s="91"/>
      <c r="P33" s="38"/>
      <c r="R33" s="22"/>
    </row>
    <row r="34" spans="1:18" x14ac:dyDescent="0.25"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18" ht="13" x14ac:dyDescent="0.3">
      <c r="A35" s="200" t="s">
        <v>16</v>
      </c>
      <c r="B35" s="103"/>
      <c r="C35" s="103"/>
      <c r="D35" s="257" t="s">
        <v>416</v>
      </c>
      <c r="F35" s="6"/>
      <c r="G35" s="200" t="s">
        <v>112</v>
      </c>
      <c r="I35" s="103"/>
      <c r="J35" s="103"/>
      <c r="K35" s="103"/>
      <c r="M35" s="257" t="s">
        <v>417</v>
      </c>
    </row>
    <row r="36" spans="1:18" ht="13" x14ac:dyDescent="0.3">
      <c r="A36" s="200"/>
      <c r="B36" s="103"/>
      <c r="C36" s="103"/>
      <c r="D36" s="201"/>
      <c r="F36" s="6"/>
      <c r="G36" s="200"/>
      <c r="I36" s="103"/>
      <c r="J36" s="103"/>
      <c r="K36" s="103"/>
      <c r="M36" s="257"/>
    </row>
    <row r="37" spans="1:18" ht="13" x14ac:dyDescent="0.3">
      <c r="A37" s="200" t="s">
        <v>17</v>
      </c>
      <c r="B37" s="103"/>
      <c r="C37" s="103"/>
      <c r="D37" s="5" t="s">
        <v>114</v>
      </c>
      <c r="E37" s="103"/>
      <c r="F37" s="103"/>
      <c r="G37" s="200" t="s">
        <v>115</v>
      </c>
      <c r="I37" s="103"/>
      <c r="J37" s="103"/>
      <c r="K37" s="103"/>
      <c r="M37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19">
      <sortCondition ref="A15:A16"/>
    </sortState>
  </autoFilter>
  <mergeCells count="29"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59055118110236227" right="0.19685039370078741" top="0.59055118110236227" bottom="0.59055118110236227" header="0" footer="0"/>
  <pageSetup paperSize="9" scale="87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zoomScaleNormal="70" zoomScaleSheetLayoutView="100" workbookViewId="0">
      <selection activeCell="G35" sqref="G35"/>
    </sheetView>
  </sheetViews>
  <sheetFormatPr defaultColWidth="9.1796875" defaultRowHeight="12.5" x14ac:dyDescent="0.25"/>
  <cols>
    <col min="1" max="1" width="6.54296875" style="21" customWidth="1"/>
    <col min="2" max="2" width="9.1796875" style="21"/>
    <col min="3" max="3" width="14.26953125" style="21" customWidth="1"/>
    <col min="4" max="4" width="9.453125" style="21" customWidth="1"/>
    <col min="5" max="5" width="7.453125" style="21" customWidth="1"/>
    <col min="6" max="6" width="21.7265625" style="21" customWidth="1"/>
    <col min="7" max="7" width="30.1796875" style="21" customWidth="1"/>
    <col min="8" max="8" width="7.26953125" style="21" customWidth="1"/>
    <col min="9" max="9" width="8" style="21" customWidth="1"/>
    <col min="10" max="10" width="7.7265625" style="21" hidden="1" customWidth="1"/>
    <col min="11" max="11" width="6.81640625" style="21" hidden="1" customWidth="1"/>
    <col min="12" max="12" width="9.81640625" style="21" hidden="1" customWidth="1"/>
    <col min="13" max="13" width="7" style="21" customWidth="1"/>
    <col min="14" max="14" width="9.81640625" style="21" customWidth="1"/>
    <col min="15" max="15" width="16.1796875" style="21" customWidth="1"/>
    <col min="16" max="16" width="16.54296875" style="21" customWidth="1"/>
    <col min="17" max="16384" width="9.1796875" style="21"/>
  </cols>
  <sheetData>
    <row r="1" spans="1:18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312"/>
      <c r="R1" s="312"/>
    </row>
    <row r="2" spans="1:18" s="102" customFormat="1" x14ac:dyDescent="0.25">
      <c r="A2" s="701" t="s">
        <v>257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18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18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18" s="102" customFormat="1" ht="9" customHeight="1" x14ac:dyDescent="0.25"/>
    <row r="6" spans="1:18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700" t="s">
        <v>45</v>
      </c>
      <c r="O6" s="700"/>
      <c r="P6" s="700"/>
    </row>
    <row r="7" spans="1:18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89" t="s">
        <v>20</v>
      </c>
      <c r="O7" s="689"/>
      <c r="P7" s="689"/>
    </row>
    <row r="8" spans="1:18" s="102" customFormat="1" ht="15.5" x14ac:dyDescent="0.3">
      <c r="A8" s="692" t="s">
        <v>33</v>
      </c>
      <c r="B8" s="692"/>
      <c r="C8" s="69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5"/>
      <c r="N8" s="692" t="s">
        <v>2</v>
      </c>
      <c r="O8" s="692"/>
      <c r="P8" s="692"/>
    </row>
    <row r="9" spans="1:18" s="102" customFormat="1" ht="15.5" x14ac:dyDescent="0.35">
      <c r="A9" s="691">
        <v>183</v>
      </c>
      <c r="B9" s="691"/>
      <c r="C9" s="691"/>
      <c r="D9" s="696" t="s">
        <v>19</v>
      </c>
      <c r="E9" s="697"/>
      <c r="F9" s="697"/>
      <c r="G9" s="697"/>
      <c r="H9" s="697"/>
      <c r="I9" s="697"/>
      <c r="J9" s="697"/>
      <c r="K9" s="697"/>
      <c r="L9" s="697"/>
      <c r="M9" s="698"/>
      <c r="N9" s="203" t="s">
        <v>3</v>
      </c>
      <c r="O9" s="203" t="s">
        <v>4</v>
      </c>
      <c r="P9" s="203" t="s">
        <v>5</v>
      </c>
    </row>
    <row r="10" spans="1:18" s="102" customFormat="1" ht="15.5" x14ac:dyDescent="0.35">
      <c r="A10" s="691"/>
      <c r="B10" s="691"/>
      <c r="C10" s="691"/>
      <c r="D10" s="685" t="s">
        <v>262</v>
      </c>
      <c r="E10" s="685"/>
      <c r="F10" s="685"/>
      <c r="G10" s="685"/>
      <c r="H10" s="685"/>
      <c r="I10" s="685"/>
      <c r="J10" s="685"/>
      <c r="K10" s="685"/>
      <c r="L10" s="685"/>
      <c r="M10" s="685"/>
      <c r="N10" s="140">
        <v>181</v>
      </c>
      <c r="O10" s="206">
        <v>146</v>
      </c>
      <c r="P10" s="204">
        <v>86</v>
      </c>
    </row>
    <row r="11" spans="1:18" s="9" customFormat="1" x14ac:dyDescent="0.25">
      <c r="A11" s="54"/>
      <c r="B11" s="54"/>
      <c r="C11" s="54"/>
      <c r="N11" s="54"/>
      <c r="O11" s="54"/>
      <c r="P11" s="54"/>
    </row>
    <row r="12" spans="1:18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02"/>
      <c r="K12" s="202"/>
      <c r="L12" s="202"/>
      <c r="M12" s="202"/>
      <c r="N12" s="54"/>
      <c r="O12" s="54"/>
      <c r="P12" s="54"/>
    </row>
    <row r="13" spans="1:18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02"/>
      <c r="K13" s="202"/>
      <c r="L13" s="202"/>
      <c r="M13" s="202"/>
      <c r="N13" s="54"/>
      <c r="O13" s="54"/>
      <c r="P13" s="54"/>
    </row>
    <row r="14" spans="1:18" s="102" customFormat="1" x14ac:dyDescent="0.25"/>
    <row r="15" spans="1:18" ht="11.25" customHeight="1" x14ac:dyDescent="0.25">
      <c r="A15" s="738" t="s">
        <v>6</v>
      </c>
      <c r="B15" s="702" t="s">
        <v>77</v>
      </c>
      <c r="C15" s="702"/>
      <c r="D15" s="703" t="s">
        <v>7</v>
      </c>
      <c r="E15" s="703" t="s">
        <v>8</v>
      </c>
      <c r="F15" s="703" t="s">
        <v>9</v>
      </c>
      <c r="G15" s="703" t="s">
        <v>10</v>
      </c>
      <c r="H15" s="703" t="s">
        <v>11</v>
      </c>
      <c r="I15" s="703" t="s">
        <v>19</v>
      </c>
      <c r="J15" s="707" t="s">
        <v>19</v>
      </c>
      <c r="K15" s="707"/>
      <c r="L15" s="703" t="s">
        <v>22</v>
      </c>
      <c r="M15" s="703" t="s">
        <v>13</v>
      </c>
      <c r="N15" s="703" t="s">
        <v>14</v>
      </c>
      <c r="O15" s="703" t="s">
        <v>15</v>
      </c>
      <c r="P15" s="705"/>
    </row>
    <row r="16" spans="1:18" x14ac:dyDescent="0.25">
      <c r="A16" s="739"/>
      <c r="B16" s="708"/>
      <c r="C16" s="708"/>
      <c r="D16" s="711"/>
      <c r="E16" s="711"/>
      <c r="F16" s="711"/>
      <c r="G16" s="711"/>
      <c r="H16" s="711"/>
      <c r="I16" s="711"/>
      <c r="J16" s="40" t="s">
        <v>21</v>
      </c>
      <c r="K16" s="40" t="s">
        <v>23</v>
      </c>
      <c r="L16" s="711"/>
      <c r="M16" s="711"/>
      <c r="N16" s="711"/>
      <c r="O16" s="711"/>
      <c r="P16" s="712"/>
    </row>
    <row r="17" spans="1:18" x14ac:dyDescent="0.25">
      <c r="A17" s="122">
        <f>_xlfn.RANK.EQ(I17,I$17:I$33)</f>
        <v>1</v>
      </c>
      <c r="B17" s="112" t="s">
        <v>360</v>
      </c>
      <c r="C17" s="124"/>
      <c r="D17" s="85">
        <v>1999</v>
      </c>
      <c r="E17" s="95" t="s">
        <v>3</v>
      </c>
      <c r="F17" s="83" t="s">
        <v>218</v>
      </c>
      <c r="G17" s="24" t="s">
        <v>345</v>
      </c>
      <c r="H17" s="199">
        <v>82.15</v>
      </c>
      <c r="I17" s="83">
        <v>203</v>
      </c>
      <c r="J17" s="83" t="s">
        <v>301</v>
      </c>
      <c r="K17" s="83"/>
      <c r="L17" s="85"/>
      <c r="M17" s="85">
        <f>IF(A17=1,20,IF(A17=2,18,IF(A17=3,16,IF(A17&gt;19,0,19-A17))))</f>
        <v>20</v>
      </c>
      <c r="N17" s="83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88" t="s">
        <v>422</v>
      </c>
      <c r="P17" s="37"/>
    </row>
    <row r="18" spans="1:18" s="22" customFormat="1" x14ac:dyDescent="0.25">
      <c r="A18" s="122">
        <f>_xlfn.RANK.EQ(I18,I$17:I$33)</f>
        <v>2</v>
      </c>
      <c r="B18" s="111" t="s">
        <v>318</v>
      </c>
      <c r="C18" s="112"/>
      <c r="D18" s="85">
        <v>1989</v>
      </c>
      <c r="E18" s="83" t="s">
        <v>4</v>
      </c>
      <c r="F18" s="83" t="s">
        <v>218</v>
      </c>
      <c r="G18" s="24" t="s">
        <v>379</v>
      </c>
      <c r="H18" s="199">
        <v>78.5</v>
      </c>
      <c r="I18" s="83">
        <v>200</v>
      </c>
      <c r="J18" s="83"/>
      <c r="K18" s="83"/>
      <c r="L18" s="85"/>
      <c r="M18" s="85">
        <f>IF(A18=1,20,IF(A18=2,18,IF(A18=3,16,IF(A18&gt;19,0,19-A18))))</f>
        <v>18</v>
      </c>
      <c r="N18" s="8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+МСМК</v>
      </c>
      <c r="O18" s="117" t="s">
        <v>404</v>
      </c>
      <c r="P18" s="37"/>
      <c r="Q18" s="102"/>
      <c r="R18" s="79"/>
    </row>
    <row r="19" spans="1:18" x14ac:dyDescent="0.25">
      <c r="A19" s="122">
        <f>_xlfn.RANK.EQ(I19,I$17:I$33)</f>
        <v>3</v>
      </c>
      <c r="B19" s="111" t="s">
        <v>403</v>
      </c>
      <c r="C19" s="112"/>
      <c r="D19" s="85">
        <v>1989</v>
      </c>
      <c r="E19" s="83">
        <v>1</v>
      </c>
      <c r="F19" s="83" t="s">
        <v>218</v>
      </c>
      <c r="G19" s="24"/>
      <c r="H19" s="199">
        <v>93.65</v>
      </c>
      <c r="I19" s="83">
        <v>98</v>
      </c>
      <c r="J19" s="83" t="s">
        <v>303</v>
      </c>
      <c r="K19" s="83"/>
      <c r="L19" s="85"/>
      <c r="M19" s="85">
        <f>IF(A19=1,20,IF(A19=2,18,IF(A19=3,16,IF(A19&gt;19,0,19-A19))))</f>
        <v>16</v>
      </c>
      <c r="N19" s="83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+КМС</v>
      </c>
      <c r="O19" s="117" t="s">
        <v>232</v>
      </c>
      <c r="P19" s="37"/>
      <c r="Q19" s="102"/>
      <c r="R19" s="39"/>
    </row>
    <row r="20" spans="1:18" s="102" customFormat="1" hidden="1" x14ac:dyDescent="0.25">
      <c r="A20" s="122" t="e">
        <f>_xlfn.RANK.EQ(I20,I$17:I$33)</f>
        <v>#N/A</v>
      </c>
      <c r="B20" s="111"/>
      <c r="C20" s="112"/>
      <c r="D20" s="85"/>
      <c r="E20" s="83"/>
      <c r="F20" s="83"/>
      <c r="G20" s="24"/>
      <c r="H20" s="199"/>
      <c r="I20" s="83"/>
      <c r="J20" s="83" t="s">
        <v>302</v>
      </c>
      <c r="K20" s="83"/>
      <c r="L20" s="85"/>
      <c r="M20" s="85" t="e">
        <f>IF(A20=1,20,IF(A20=2,18,IF(A20=3,16,IF(A20&gt;19,0,19-A20))))</f>
        <v>#N/A</v>
      </c>
      <c r="N20" s="83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17"/>
      <c r="P20" s="37"/>
      <c r="R20" s="103"/>
    </row>
    <row r="21" spans="1:18" s="102" customFormat="1" ht="14.25" hidden="1" customHeight="1" x14ac:dyDescent="0.25">
      <c r="A21" s="122" t="e">
        <f t="shared" ref="A21:A33" si="0">_xlfn.RANK.EQ(I21,I$17:I$33)</f>
        <v>#N/A</v>
      </c>
      <c r="B21" s="112"/>
      <c r="C21" s="112"/>
      <c r="D21" s="85"/>
      <c r="E21" s="83"/>
      <c r="F21" s="83"/>
      <c r="G21" s="400"/>
      <c r="H21" s="199"/>
      <c r="I21" s="83"/>
      <c r="J21" s="83"/>
      <c r="K21" s="83"/>
      <c r="L21" s="85"/>
      <c r="M21" s="85" t="e">
        <f t="shared" ref="M21:M31" si="1">IF(A21=1,20,IF(A21=2,18,IF(A21=3,16,IF(A21&gt;19,0,19-A21))))</f>
        <v>#N/A</v>
      </c>
      <c r="N21" s="83" t="str">
        <f t="shared" ref="N21:N31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117"/>
      <c r="P21" s="37"/>
      <c r="R21" s="103"/>
    </row>
    <row r="22" spans="1:18" s="102" customFormat="1" hidden="1" x14ac:dyDescent="0.25">
      <c r="A22" s="122" t="e">
        <f t="shared" si="0"/>
        <v>#N/A</v>
      </c>
      <c r="B22" s="111"/>
      <c r="C22" s="112"/>
      <c r="D22" s="85"/>
      <c r="E22" s="83"/>
      <c r="F22" s="83"/>
      <c r="G22" s="24"/>
      <c r="H22" s="199"/>
      <c r="I22" s="83"/>
      <c r="J22" s="83"/>
      <c r="K22" s="83"/>
      <c r="L22" s="85"/>
      <c r="M22" s="85" t="e">
        <f t="shared" si="1"/>
        <v>#N/A</v>
      </c>
      <c r="N22" s="83" t="str">
        <f t="shared" si="2"/>
        <v>-</v>
      </c>
      <c r="O22" s="117"/>
      <c r="P22" s="37"/>
      <c r="R22" s="103"/>
    </row>
    <row r="23" spans="1:18" s="102" customFormat="1" hidden="1" x14ac:dyDescent="0.25">
      <c r="A23" s="122" t="e">
        <f t="shared" si="0"/>
        <v>#N/A</v>
      </c>
      <c r="B23" s="111"/>
      <c r="C23" s="112"/>
      <c r="D23" s="85"/>
      <c r="E23" s="83"/>
      <c r="F23" s="83"/>
      <c r="G23" s="24"/>
      <c r="H23" s="199"/>
      <c r="I23" s="83"/>
      <c r="J23" s="83"/>
      <c r="K23" s="83"/>
      <c r="L23" s="85"/>
      <c r="M23" s="85" t="e">
        <f t="shared" si="1"/>
        <v>#N/A</v>
      </c>
      <c r="N23" s="83" t="str">
        <f t="shared" si="2"/>
        <v>-</v>
      </c>
      <c r="O23" s="117"/>
      <c r="P23" s="37"/>
      <c r="R23" s="103"/>
    </row>
    <row r="24" spans="1:18" s="102" customFormat="1" hidden="1" x14ac:dyDescent="0.25">
      <c r="A24" s="122" t="e">
        <f t="shared" si="0"/>
        <v>#N/A</v>
      </c>
      <c r="B24" s="111"/>
      <c r="C24" s="112"/>
      <c r="D24" s="85"/>
      <c r="E24" s="83"/>
      <c r="F24" s="83"/>
      <c r="G24" s="400"/>
      <c r="H24" s="199"/>
      <c r="I24" s="83"/>
      <c r="J24" s="83"/>
      <c r="K24" s="83"/>
      <c r="L24" s="85"/>
      <c r="M24" s="85" t="e">
        <f t="shared" si="1"/>
        <v>#N/A</v>
      </c>
      <c r="N24" s="83" t="str">
        <f t="shared" si="2"/>
        <v>-</v>
      </c>
      <c r="O24" s="117"/>
      <c r="P24" s="37"/>
      <c r="R24" s="103"/>
    </row>
    <row r="25" spans="1:18" s="102" customFormat="1" hidden="1" x14ac:dyDescent="0.25">
      <c r="A25" s="122" t="e">
        <f t="shared" si="0"/>
        <v>#N/A</v>
      </c>
      <c r="B25" s="111"/>
      <c r="C25" s="112"/>
      <c r="D25" s="85"/>
      <c r="E25" s="83"/>
      <c r="F25" s="83"/>
      <c r="G25" s="24"/>
      <c r="H25" s="199"/>
      <c r="I25" s="83"/>
      <c r="J25" s="83"/>
      <c r="K25" s="83"/>
      <c r="L25" s="85"/>
      <c r="M25" s="85" t="e">
        <f t="shared" si="1"/>
        <v>#N/A</v>
      </c>
      <c r="N25" s="83" t="str">
        <f t="shared" si="2"/>
        <v>-</v>
      </c>
      <c r="O25" s="117"/>
      <c r="P25" s="37"/>
      <c r="R25" s="103"/>
    </row>
    <row r="26" spans="1:18" s="102" customFormat="1" hidden="1" x14ac:dyDescent="0.25">
      <c r="A26" s="122" t="e">
        <f t="shared" si="0"/>
        <v>#N/A</v>
      </c>
      <c r="B26" s="111"/>
      <c r="C26" s="112"/>
      <c r="D26" s="85"/>
      <c r="E26" s="83"/>
      <c r="F26" s="83"/>
      <c r="G26" s="24"/>
      <c r="H26" s="199"/>
      <c r="I26" s="83"/>
      <c r="J26" s="83"/>
      <c r="K26" s="83"/>
      <c r="L26" s="85"/>
      <c r="M26" s="85" t="e">
        <f t="shared" si="1"/>
        <v>#N/A</v>
      </c>
      <c r="N26" s="83" t="str">
        <f t="shared" si="2"/>
        <v>-</v>
      </c>
      <c r="O26" s="117"/>
      <c r="P26" s="37"/>
      <c r="R26" s="103"/>
    </row>
    <row r="27" spans="1:18" s="102" customFormat="1" hidden="1" x14ac:dyDescent="0.25">
      <c r="A27" s="122" t="e">
        <f t="shared" si="0"/>
        <v>#N/A</v>
      </c>
      <c r="B27" s="111"/>
      <c r="C27" s="112"/>
      <c r="D27" s="85"/>
      <c r="E27" s="83"/>
      <c r="F27" s="83"/>
      <c r="G27" s="24"/>
      <c r="H27" s="199"/>
      <c r="I27" s="83"/>
      <c r="J27" s="83"/>
      <c r="K27" s="83"/>
      <c r="L27" s="85"/>
      <c r="M27" s="85" t="e">
        <f t="shared" si="1"/>
        <v>#N/A</v>
      </c>
      <c r="N27" s="83" t="str">
        <f t="shared" si="2"/>
        <v>-</v>
      </c>
      <c r="O27" s="117"/>
      <c r="P27" s="37"/>
      <c r="R27" s="103"/>
    </row>
    <row r="28" spans="1:18" s="102" customFormat="1" hidden="1" x14ac:dyDescent="0.25">
      <c r="A28" s="122" t="e">
        <f t="shared" si="0"/>
        <v>#N/A</v>
      </c>
      <c r="B28" s="111"/>
      <c r="C28" s="112"/>
      <c r="D28" s="85"/>
      <c r="E28" s="83"/>
      <c r="F28" s="83"/>
      <c r="G28" s="24"/>
      <c r="H28" s="199"/>
      <c r="I28" s="83"/>
      <c r="J28" s="83"/>
      <c r="K28" s="83"/>
      <c r="L28" s="85"/>
      <c r="M28" s="85" t="e">
        <f t="shared" si="1"/>
        <v>#N/A</v>
      </c>
      <c r="N28" s="83" t="str">
        <f t="shared" si="2"/>
        <v>-</v>
      </c>
      <c r="O28" s="117"/>
      <c r="P28" s="37"/>
      <c r="R28" s="103"/>
    </row>
    <row r="29" spans="1:18" s="102" customFormat="1" hidden="1" x14ac:dyDescent="0.25">
      <c r="A29" s="122" t="e">
        <f t="shared" si="0"/>
        <v>#N/A</v>
      </c>
      <c r="B29" s="111"/>
      <c r="C29" s="112"/>
      <c r="D29" s="85"/>
      <c r="E29" s="83"/>
      <c r="F29" s="83"/>
      <c r="G29" s="24"/>
      <c r="H29" s="199"/>
      <c r="I29" s="83"/>
      <c r="J29" s="83"/>
      <c r="K29" s="83"/>
      <c r="L29" s="85"/>
      <c r="M29" s="85" t="e">
        <f t="shared" si="1"/>
        <v>#N/A</v>
      </c>
      <c r="N29" s="83" t="str">
        <f t="shared" si="2"/>
        <v>-</v>
      </c>
      <c r="O29" s="117"/>
      <c r="P29" s="37"/>
      <c r="R29" s="103"/>
    </row>
    <row r="30" spans="1:18" s="102" customFormat="1" hidden="1" x14ac:dyDescent="0.25">
      <c r="A30" s="122" t="e">
        <f t="shared" si="0"/>
        <v>#N/A</v>
      </c>
      <c r="B30" s="111"/>
      <c r="C30" s="112"/>
      <c r="D30" s="85"/>
      <c r="E30" s="83"/>
      <c r="F30" s="83"/>
      <c r="G30" s="24"/>
      <c r="H30" s="199"/>
      <c r="I30" s="83"/>
      <c r="J30" s="83"/>
      <c r="K30" s="83"/>
      <c r="L30" s="85"/>
      <c r="M30" s="85" t="e">
        <f t="shared" si="1"/>
        <v>#N/A</v>
      </c>
      <c r="N30" s="83" t="str">
        <f t="shared" si="2"/>
        <v>-</v>
      </c>
      <c r="O30" s="117"/>
      <c r="P30" s="37"/>
      <c r="R30" s="103"/>
    </row>
    <row r="31" spans="1:18" s="102" customFormat="1" hidden="1" x14ac:dyDescent="0.25">
      <c r="A31" s="122" t="e">
        <f t="shared" si="0"/>
        <v>#N/A</v>
      </c>
      <c r="B31" s="111"/>
      <c r="C31" s="112"/>
      <c r="D31" s="85"/>
      <c r="E31" s="83"/>
      <c r="F31" s="83"/>
      <c r="G31" s="24"/>
      <c r="H31" s="199"/>
      <c r="I31" s="83"/>
      <c r="J31" s="83"/>
      <c r="K31" s="83"/>
      <c r="L31" s="85"/>
      <c r="M31" s="85" t="e">
        <f t="shared" si="1"/>
        <v>#N/A</v>
      </c>
      <c r="N31" s="83" t="str">
        <f t="shared" si="2"/>
        <v>-</v>
      </c>
      <c r="O31" s="117"/>
      <c r="P31" s="37"/>
      <c r="R31" s="103"/>
    </row>
    <row r="32" spans="1:18" s="79" customFormat="1" ht="16.149999999999999" hidden="1" customHeight="1" x14ac:dyDescent="0.25">
      <c r="A32" s="122" t="e">
        <f t="shared" si="0"/>
        <v>#N/A</v>
      </c>
      <c r="B32" s="111"/>
      <c r="C32" s="112"/>
      <c r="D32" s="85"/>
      <c r="E32" s="83"/>
      <c r="F32" s="83"/>
      <c r="G32" s="95"/>
      <c r="H32" s="84"/>
      <c r="I32" s="83"/>
      <c r="J32" s="83"/>
      <c r="K32" s="83"/>
      <c r="L32" s="85"/>
      <c r="M32" s="85" t="e">
        <f t="shared" ref="M32:M33" si="3">IF(A32=1,20,IF(A32=2,18,IF(A32=3,16,IF(A32&gt;19,0,19-A32))))</f>
        <v>#N/A</v>
      </c>
      <c r="N32" s="83" t="str">
        <f t="shared" ref="N32:N33" si="4">IF(AND(NOT(OR(E32="МСМК",E32="ЗМС")),I32&gt;=$N$10),"+МСМК",IF(AND(OR(E32="МСМК",E32="ЗМС"),I32&gt;=$N$10),"МСМК",IF(AND(NOT(OR(E32="МСМК",E32="МС",E32="ЗМС")),I32&gt;=$O$10),"+МС",IF(AND(OR(E32="МСМК",E32="МС",E32="ЗМС"),I32&gt;=$O$10),"МС",IF(AND(NOT(OR(E32="ЗМС",E32="МСМК",E32="МС",E32="КМС")),I32&gt;=$P$10),"+КМС",IF(AND(OR(E32="ЗМС",E32="МСМК",E32="МС",E32="КМС"),I32&gt;=$P$10),"КМС","-"))))))</f>
        <v>-</v>
      </c>
      <c r="O32" s="99"/>
      <c r="P32" s="89"/>
      <c r="Q32" s="102"/>
      <c r="R32" s="80"/>
    </row>
    <row r="33" spans="1:18" s="79" customFormat="1" ht="16.149999999999999" hidden="1" customHeight="1" x14ac:dyDescent="0.25">
      <c r="A33" s="122" t="e">
        <f t="shared" si="0"/>
        <v>#N/A</v>
      </c>
      <c r="B33" s="111"/>
      <c r="C33" s="112"/>
      <c r="D33" s="85"/>
      <c r="E33" s="83"/>
      <c r="F33" s="83"/>
      <c r="G33" s="106"/>
      <c r="H33" s="84"/>
      <c r="I33" s="83"/>
      <c r="J33" s="83"/>
      <c r="K33" s="83"/>
      <c r="L33" s="85"/>
      <c r="M33" s="85" t="e">
        <f t="shared" si="3"/>
        <v>#N/A</v>
      </c>
      <c r="N33" s="83" t="str">
        <f t="shared" si="4"/>
        <v>-</v>
      </c>
      <c r="O33" s="91"/>
      <c r="P33" s="38"/>
      <c r="Q33" s="102"/>
      <c r="R33" s="22"/>
    </row>
    <row r="34" spans="1:18" s="102" customFormat="1" x14ac:dyDescent="0.25"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18" s="102" customFormat="1" ht="13" x14ac:dyDescent="0.3">
      <c r="A35" s="200" t="s">
        <v>16</v>
      </c>
      <c r="B35" s="103"/>
      <c r="C35" s="103"/>
      <c r="D35" s="257" t="s">
        <v>416</v>
      </c>
      <c r="F35" s="6"/>
      <c r="G35" s="200" t="s">
        <v>112</v>
      </c>
      <c r="I35" s="103"/>
      <c r="J35" s="103"/>
      <c r="K35" s="103"/>
      <c r="M35" s="257" t="s">
        <v>417</v>
      </c>
    </row>
    <row r="36" spans="1:18" s="102" customFormat="1" ht="13" x14ac:dyDescent="0.3">
      <c r="A36" s="200"/>
      <c r="B36" s="103"/>
      <c r="C36" s="103"/>
      <c r="D36" s="201"/>
      <c r="F36" s="6"/>
      <c r="G36" s="200"/>
      <c r="I36" s="103"/>
      <c r="J36" s="103"/>
      <c r="K36" s="103"/>
      <c r="M36" s="257"/>
    </row>
    <row r="37" spans="1:18" s="102" customFormat="1" ht="13" x14ac:dyDescent="0.3">
      <c r="A37" s="200" t="s">
        <v>17</v>
      </c>
      <c r="B37" s="103"/>
      <c r="C37" s="103"/>
      <c r="D37" s="5" t="s">
        <v>114</v>
      </c>
      <c r="E37" s="103"/>
      <c r="F37" s="103"/>
      <c r="G37" s="200" t="s">
        <v>115</v>
      </c>
      <c r="I37" s="103"/>
      <c r="J37" s="103"/>
      <c r="K37" s="103"/>
      <c r="M37" s="5" t="s">
        <v>336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19">
      <sortCondition ref="A15:A16"/>
    </sortState>
  </autoFilter>
  <sortState ref="A17:P20">
    <sortCondition ref="A17:A20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A1:P1"/>
    <mergeCell ref="N8:P8"/>
    <mergeCell ref="D6:M6"/>
    <mergeCell ref="A6:C6"/>
    <mergeCell ref="N6:P6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35"/>
  <sheetViews>
    <sheetView tabSelected="1" zoomScale="90" zoomScaleNormal="90" zoomScaleSheetLayoutView="90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10" style="21" customWidth="1"/>
    <col min="3" max="3" width="11.7265625" style="21" customWidth="1"/>
    <col min="4" max="4" width="9.26953125" style="21" customWidth="1"/>
    <col min="5" max="5" width="7.453125" style="21" customWidth="1"/>
    <col min="6" max="6" width="20.7265625" style="21" customWidth="1"/>
    <col min="7" max="7" width="30" style="21" bestFit="1" customWidth="1"/>
    <col min="8" max="8" width="7.26953125" style="21" customWidth="1"/>
    <col min="9" max="9" width="8.1796875" style="21" customWidth="1"/>
    <col min="10" max="10" width="6.54296875" style="102" customWidth="1"/>
    <col min="11" max="11" width="7.7265625" style="21" customWidth="1"/>
    <col min="12" max="12" width="8.54296875" style="21" customWidth="1"/>
    <col min="13" max="13" width="7.1796875" style="102" customWidth="1"/>
    <col min="14" max="14" width="9.1796875" style="21" customWidth="1"/>
    <col min="15" max="15" width="7.26953125" style="21" customWidth="1"/>
    <col min="16" max="16" width="8.26953125" style="21" customWidth="1"/>
    <col min="17" max="17" width="12.453125" style="21" customWidth="1"/>
    <col min="18" max="18" width="12.81640625" style="21" customWidth="1"/>
    <col min="19" max="16384" width="9.1796875" style="21"/>
  </cols>
  <sheetData>
    <row r="1" spans="1:20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s="102" customFormat="1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s="102" customFormat="1" ht="9" customHeight="1" x14ac:dyDescent="0.25"/>
    <row r="6" spans="1:20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s="102" customFormat="1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s="102" customFormat="1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203" t="s">
        <v>3</v>
      </c>
      <c r="Q9" s="203" t="s">
        <v>4</v>
      </c>
      <c r="R9" s="203" t="s">
        <v>5</v>
      </c>
    </row>
    <row r="10" spans="1:20" s="102" customFormat="1" ht="15" customHeight="1" x14ac:dyDescent="0.35">
      <c r="A10" s="216">
        <v>151</v>
      </c>
      <c r="B10" s="216">
        <v>189</v>
      </c>
      <c r="C10" s="216">
        <v>234.5</v>
      </c>
      <c r="D10" s="685" t="s">
        <v>80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192</v>
      </c>
      <c r="Q10" s="208">
        <v>126</v>
      </c>
      <c r="R10" s="208">
        <v>75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15"/>
      <c r="K12" s="202"/>
      <c r="L12" s="202"/>
      <c r="M12" s="215"/>
      <c r="N12" s="202"/>
      <c r="O12" s="202"/>
      <c r="P12" s="54"/>
      <c r="Q12" s="54"/>
      <c r="R12" s="54"/>
    </row>
    <row r="13" spans="1:20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15"/>
      <c r="K13" s="202"/>
      <c r="L13" s="202"/>
      <c r="M13" s="215"/>
      <c r="N13" s="202"/>
      <c r="O13" s="202"/>
      <c r="P13" s="54"/>
      <c r="Q13" s="54"/>
      <c r="R13" s="54"/>
    </row>
    <row r="14" spans="1:20" s="102" customFormat="1" x14ac:dyDescent="0.25"/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2" s="46" customFormat="1" ht="15" customHeight="1" x14ac:dyDescent="0.25">
      <c r="A17" s="123">
        <f>_xlfn.RANK.EQ(N17,N$17:N$21)</f>
        <v>1</v>
      </c>
      <c r="B17" s="105" t="s">
        <v>280</v>
      </c>
      <c r="C17" s="108"/>
      <c r="D17" s="45">
        <v>1990</v>
      </c>
      <c r="E17" s="42" t="s">
        <v>54</v>
      </c>
      <c r="F17" s="42" t="s">
        <v>218</v>
      </c>
      <c r="G17" s="639" t="s">
        <v>345</v>
      </c>
      <c r="H17" s="237">
        <v>63</v>
      </c>
      <c r="I17" s="45">
        <v>111</v>
      </c>
      <c r="J17" s="45">
        <f>_xlfn.RANK.EQ(I17,I$17:I$21)</f>
        <v>1</v>
      </c>
      <c r="K17" s="42">
        <v>122</v>
      </c>
      <c r="L17" s="83">
        <f>K17/2</f>
        <v>61</v>
      </c>
      <c r="M17" s="45">
        <f>_xlfn.RANK.EQ(L17,L$17:L$21)</f>
        <v>1</v>
      </c>
      <c r="N17" s="85">
        <f>L17+I17</f>
        <v>172</v>
      </c>
      <c r="O17" s="85">
        <f>IF(A17=1,20,IF(A17=2,18,IF(A17=3,16,IF(A17&gt;19,0,19-A17))))</f>
        <v>20</v>
      </c>
      <c r="P17" s="86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646" t="s">
        <v>351</v>
      </c>
      <c r="R17" s="74"/>
      <c r="S17" s="102"/>
      <c r="T17" s="103"/>
      <c r="U17" s="102"/>
      <c r="V17" s="102"/>
    </row>
    <row r="18" spans="1:22" s="43" customFormat="1" ht="15" customHeight="1" x14ac:dyDescent="0.25">
      <c r="A18" s="123">
        <f>_xlfn.RANK.EQ(N18,N$17:N$21)</f>
        <v>2</v>
      </c>
      <c r="B18" s="647" t="s">
        <v>281</v>
      </c>
      <c r="C18" s="648"/>
      <c r="D18" s="45">
        <v>2009</v>
      </c>
      <c r="E18" s="42">
        <v>1</v>
      </c>
      <c r="F18" s="42" t="s">
        <v>218</v>
      </c>
      <c r="G18" s="640" t="s">
        <v>345</v>
      </c>
      <c r="H18" s="237">
        <v>61.75</v>
      </c>
      <c r="I18" s="45">
        <v>51</v>
      </c>
      <c r="J18" s="45">
        <f>_xlfn.RANK.EQ(I18,I$17:I$21)</f>
        <v>2</v>
      </c>
      <c r="K18" s="42">
        <v>80</v>
      </c>
      <c r="L18" s="83">
        <f>K18/2</f>
        <v>40</v>
      </c>
      <c r="M18" s="45">
        <f>_xlfn.RANK.EQ(L18,L$17:L$21)</f>
        <v>2</v>
      </c>
      <c r="N18" s="85">
        <f>L18+I18</f>
        <v>91</v>
      </c>
      <c r="O18" s="85">
        <f>IF(A18=1,20,IF(A18=2,18,IF(A18=3,16,IF(A18&gt;19,0,19-A18))))</f>
        <v>18</v>
      </c>
      <c r="P18" s="86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+КМС</v>
      </c>
      <c r="Q18" s="649" t="s">
        <v>250</v>
      </c>
      <c r="R18" s="74"/>
      <c r="S18" s="102"/>
      <c r="T18" s="49"/>
    </row>
    <row r="19" spans="1:22" s="43" customFormat="1" ht="15" customHeight="1" x14ac:dyDescent="0.25">
      <c r="A19" s="222">
        <f>_xlfn.RANK.EQ(N19,N$17:N$21)</f>
        <v>3</v>
      </c>
      <c r="B19" s="230" t="s">
        <v>373</v>
      </c>
      <c r="C19" s="231"/>
      <c r="D19" s="225">
        <v>1988</v>
      </c>
      <c r="E19" s="42">
        <v>1</v>
      </c>
      <c r="F19" s="42" t="s">
        <v>198</v>
      </c>
      <c r="G19" s="42" t="s">
        <v>183</v>
      </c>
      <c r="H19" s="237">
        <v>62.8</v>
      </c>
      <c r="I19" s="45">
        <v>43</v>
      </c>
      <c r="J19" s="45">
        <f>_xlfn.RANK.EQ(I19,I$17:I$21)</f>
        <v>3</v>
      </c>
      <c r="K19" s="42">
        <v>61</v>
      </c>
      <c r="L19" s="83">
        <f>K19/2</f>
        <v>30.5</v>
      </c>
      <c r="M19" s="45">
        <f>_xlfn.RANK.EQ(L19,L$17:L$21)</f>
        <v>3</v>
      </c>
      <c r="N19" s="85">
        <f>L19+I19</f>
        <v>73.5</v>
      </c>
      <c r="O19" s="85">
        <f>IF(A19=1,20,IF(A19=2,18,IF(A19=3,16,IF(A19&gt;19,0,19-A19))))</f>
        <v>16</v>
      </c>
      <c r="P19" s="218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580" t="s">
        <v>200</v>
      </c>
      <c r="R19" s="77"/>
      <c r="T19" s="49"/>
    </row>
    <row r="20" spans="1:22" s="43" customFormat="1" ht="15" hidden="1" customHeight="1" x14ac:dyDescent="0.25">
      <c r="A20" s="222">
        <f>_xlfn.RANK.EQ(N20,N$17:N$21)</f>
        <v>4</v>
      </c>
      <c r="B20" s="230"/>
      <c r="C20" s="231"/>
      <c r="D20" s="48"/>
      <c r="E20" s="48"/>
      <c r="F20" s="42"/>
      <c r="G20" s="42"/>
      <c r="H20" s="237"/>
      <c r="I20" s="45"/>
      <c r="J20" s="45"/>
      <c r="K20" s="50"/>
      <c r="L20" s="83"/>
      <c r="M20" s="45"/>
      <c r="N20" s="85"/>
      <c r="O20" s="85"/>
      <c r="P20" s="218"/>
      <c r="Q20" s="75"/>
      <c r="R20" s="104"/>
      <c r="T20" s="49"/>
    </row>
    <row r="21" spans="1:22" s="43" customFormat="1" ht="15" hidden="1" customHeight="1" x14ac:dyDescent="0.25">
      <c r="A21" s="222">
        <f>_xlfn.RANK.EQ(N21,N$17:N$21)</f>
        <v>4</v>
      </c>
      <c r="B21" s="128"/>
      <c r="C21" s="198"/>
      <c r="D21" s="45"/>
      <c r="E21" s="42"/>
      <c r="F21" s="42"/>
      <c r="G21" s="95"/>
      <c r="H21" s="237"/>
      <c r="I21" s="45"/>
      <c r="J21" s="45" t="e">
        <f>_xlfn.RANK.EQ(I21,I$17:I$21)</f>
        <v>#N/A</v>
      </c>
      <c r="K21" s="42"/>
      <c r="L21" s="83">
        <f>K21/2</f>
        <v>0</v>
      </c>
      <c r="M21" s="45">
        <f>_xlfn.RANK.EQ(L21,L$17:L$21)</f>
        <v>4</v>
      </c>
      <c r="N21" s="85">
        <f>L21+I21</f>
        <v>0</v>
      </c>
      <c r="O21" s="85">
        <f>IF(A21=1,20,IF(A21=2,18,IF(A21=3,16,IF(A21&gt;19,0,19-A21))))</f>
        <v>15</v>
      </c>
      <c r="P21" s="218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73" t="s">
        <v>221</v>
      </c>
      <c r="R21" s="77"/>
      <c r="T21" s="49"/>
    </row>
    <row r="22" spans="1:22" s="102" customFormat="1" x14ac:dyDescent="0.25"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22" s="102" customFormat="1" ht="13" x14ac:dyDescent="0.3">
      <c r="A23" s="200" t="s">
        <v>16</v>
      </c>
      <c r="B23" s="103"/>
      <c r="C23" s="103"/>
      <c r="E23" s="257" t="s">
        <v>416</v>
      </c>
      <c r="F23" s="6"/>
      <c r="I23" s="200" t="s">
        <v>112</v>
      </c>
      <c r="J23" s="103"/>
      <c r="K23" s="103"/>
      <c r="O23" s="257" t="s">
        <v>417</v>
      </c>
    </row>
    <row r="24" spans="1:22" s="102" customFormat="1" ht="13" x14ac:dyDescent="0.3">
      <c r="A24" s="200"/>
      <c r="B24" s="103"/>
      <c r="C24" s="103"/>
      <c r="E24" s="201"/>
      <c r="F24" s="6"/>
      <c r="I24" s="200"/>
      <c r="J24" s="103"/>
      <c r="K24" s="103"/>
      <c r="O24" s="257"/>
    </row>
    <row r="25" spans="1:22" s="102" customFormat="1" ht="13" x14ac:dyDescent="0.3">
      <c r="A25" s="200" t="s">
        <v>17</v>
      </c>
      <c r="B25" s="103"/>
      <c r="C25" s="103"/>
      <c r="E25" s="5" t="s">
        <v>114</v>
      </c>
      <c r="F25" s="103"/>
      <c r="I25" s="200" t="s">
        <v>115</v>
      </c>
      <c r="J25" s="103"/>
      <c r="K25" s="103"/>
      <c r="O25" s="5" t="s">
        <v>336</v>
      </c>
    </row>
    <row r="26" spans="1:22" s="43" customFormat="1" x14ac:dyDescent="0.25"/>
    <row r="27" spans="1:22" s="43" customFormat="1" x14ac:dyDescent="0.25"/>
    <row r="29" spans="1:22" x14ac:dyDescent="0.25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5"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3" x14ac:dyDescent="0.3">
      <c r="H31" s="9"/>
      <c r="I31" s="759"/>
      <c r="J31" s="759"/>
      <c r="K31" s="759"/>
      <c r="L31" s="759"/>
      <c r="M31" s="759"/>
      <c r="N31" s="759"/>
      <c r="O31" s="759"/>
      <c r="P31" s="759"/>
      <c r="Q31" s="759"/>
      <c r="R31" s="759"/>
      <c r="S31" s="759"/>
      <c r="T31" s="759"/>
      <c r="U31" s="759"/>
      <c r="V31" s="759"/>
    </row>
    <row r="32" spans="1:22" ht="13" x14ac:dyDescent="0.3">
      <c r="H32" s="9"/>
      <c r="I32" s="759"/>
      <c r="J32" s="759"/>
      <c r="K32" s="759"/>
      <c r="L32" s="759"/>
      <c r="M32" s="759"/>
      <c r="N32" s="759"/>
      <c r="O32" s="759"/>
      <c r="P32" s="759"/>
      <c r="Q32" s="759"/>
      <c r="R32" s="759"/>
      <c r="S32" s="759"/>
      <c r="T32" s="759"/>
      <c r="U32" s="759"/>
      <c r="V32" s="759"/>
    </row>
    <row r="33" spans="8:22" x14ac:dyDescent="0.25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8:22" x14ac:dyDescent="0.25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8:22" x14ac:dyDescent="0.25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19">
      <sortCondition ref="A15:A16"/>
    </sortState>
  </autoFilter>
  <sortState ref="A17:Q21">
    <sortCondition ref="A17:A21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G15:G16"/>
    <mergeCell ref="D9:O9"/>
    <mergeCell ref="D10:O10"/>
    <mergeCell ref="A15:A16"/>
    <mergeCell ref="B15:C16"/>
    <mergeCell ref="D15:D16"/>
    <mergeCell ref="E15:E16"/>
    <mergeCell ref="F15:F16"/>
    <mergeCell ref="I31:V31"/>
    <mergeCell ref="I32:V32"/>
    <mergeCell ref="H15:H16"/>
    <mergeCell ref="I15:I16"/>
    <mergeCell ref="K15:L15"/>
    <mergeCell ref="N15:N16"/>
    <mergeCell ref="O15:O16"/>
    <mergeCell ref="P15:P16"/>
    <mergeCell ref="Q15:R16"/>
    <mergeCell ref="J15:J16"/>
    <mergeCell ref="M15:M1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2"/>
  <sheetViews>
    <sheetView topLeftCell="A5" zoomScale="90" zoomScaleNormal="90" zoomScaleSheetLayoutView="110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0.81640625" style="21" customWidth="1"/>
    <col min="4" max="4" width="9.453125" style="21" customWidth="1"/>
    <col min="5" max="5" width="7.453125" style="21" customWidth="1"/>
    <col min="6" max="6" width="21.81640625" style="21" bestFit="1" customWidth="1"/>
    <col min="7" max="7" width="29.26953125" style="21" bestFit="1" customWidth="1"/>
    <col min="8" max="8" width="7.26953125" style="21" customWidth="1"/>
    <col min="9" max="9" width="8.1796875" style="21" customWidth="1"/>
    <col min="10" max="10" width="6.54296875" style="102" customWidth="1"/>
    <col min="11" max="11" width="7.54296875" style="21" customWidth="1"/>
    <col min="12" max="12" width="8" style="21" customWidth="1"/>
    <col min="13" max="13" width="6.7265625" style="102" customWidth="1"/>
    <col min="14" max="14" width="9.1796875" style="21" customWidth="1"/>
    <col min="15" max="15" width="8" style="21" customWidth="1"/>
    <col min="16" max="16" width="8.26953125" style="21" customWidth="1"/>
    <col min="17" max="17" width="12.26953125" style="21" customWidth="1"/>
    <col min="18" max="18" width="12.453125" style="21" customWidth="1"/>
    <col min="19" max="16384" width="9.1796875" style="21"/>
  </cols>
  <sheetData>
    <row r="1" spans="1:20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s="102" customFormat="1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s="102" customFormat="1" ht="9" customHeight="1" x14ac:dyDescent="0.25"/>
    <row r="6" spans="1:20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s="102" customFormat="1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s="102" customFormat="1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203" t="s">
        <v>3</v>
      </c>
      <c r="Q9" s="203" t="s">
        <v>4</v>
      </c>
      <c r="R9" s="203" t="s">
        <v>5</v>
      </c>
    </row>
    <row r="10" spans="1:20" s="102" customFormat="1" ht="15" customHeight="1" x14ac:dyDescent="0.35">
      <c r="A10" s="217">
        <v>141</v>
      </c>
      <c r="B10" s="217">
        <v>190</v>
      </c>
      <c r="C10" s="217">
        <v>231</v>
      </c>
      <c r="D10" s="685" t="s">
        <v>81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210</v>
      </c>
      <c r="Q10" s="208">
        <v>146</v>
      </c>
      <c r="R10" s="208">
        <v>83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15"/>
      <c r="K12" s="202"/>
      <c r="L12" s="202"/>
      <c r="M12" s="215"/>
      <c r="N12" s="202"/>
      <c r="O12" s="202"/>
      <c r="P12" s="54"/>
      <c r="Q12" s="54"/>
      <c r="R12" s="54"/>
    </row>
    <row r="13" spans="1:20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15"/>
      <c r="K13" s="202"/>
      <c r="L13" s="202"/>
      <c r="M13" s="215"/>
      <c r="N13" s="202"/>
      <c r="O13" s="202"/>
      <c r="P13" s="54"/>
      <c r="Q13" s="54"/>
      <c r="R13" s="54"/>
    </row>
    <row r="14" spans="1:20" s="102" customFormat="1" x14ac:dyDescent="0.25"/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64" t="s">
        <v>19</v>
      </c>
      <c r="L15" s="765"/>
      <c r="M15" s="729" t="s">
        <v>6</v>
      </c>
      <c r="N15" s="729" t="s">
        <v>22</v>
      </c>
      <c r="O15" s="729" t="s">
        <v>13</v>
      </c>
      <c r="P15" s="729" t="s">
        <v>14</v>
      </c>
      <c r="Q15" s="716" t="s">
        <v>15</v>
      </c>
      <c r="R15" s="718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17"/>
      <c r="R16" s="763"/>
    </row>
    <row r="17" spans="1:22" s="43" customFormat="1" ht="15" customHeight="1" x14ac:dyDescent="0.25">
      <c r="A17" s="123">
        <f t="shared" ref="A17:A22" si="0">_xlfn.RANK.EQ(N17,N$17:N$28)</f>
        <v>1</v>
      </c>
      <c r="B17" s="110" t="s">
        <v>375</v>
      </c>
      <c r="C17" s="110"/>
      <c r="D17" s="48">
        <v>1989</v>
      </c>
      <c r="E17" s="48" t="s">
        <v>3</v>
      </c>
      <c r="F17" s="42" t="s">
        <v>218</v>
      </c>
      <c r="G17" s="42" t="s">
        <v>345</v>
      </c>
      <c r="H17" s="240">
        <v>67.8</v>
      </c>
      <c r="I17" s="45">
        <v>132</v>
      </c>
      <c r="J17" s="85">
        <f t="shared" ref="J17:J22" si="1">_xlfn.RANK.EQ(I17,I$17:I$28)</f>
        <v>1</v>
      </c>
      <c r="K17" s="50">
        <v>182</v>
      </c>
      <c r="L17" s="42">
        <f t="shared" ref="L17:L22" si="2">K17/2</f>
        <v>91</v>
      </c>
      <c r="M17" s="85">
        <f t="shared" ref="M17:M22" si="3">_xlfn.RANK.EQ(L17,L$17:L$28)</f>
        <v>1</v>
      </c>
      <c r="N17" s="113">
        <f t="shared" ref="N17:N22" si="4">L17+I17</f>
        <v>223</v>
      </c>
      <c r="O17" s="45">
        <f t="shared" ref="O17:O22" si="5">IF(A17=1,20,IF(A17=2,18,IF(A17=3,16,IF(A17&gt;19,0,19-A17))))</f>
        <v>20</v>
      </c>
      <c r="P17" s="48" t="str">
        <f t="shared" ref="P17:P22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131" t="s">
        <v>377</v>
      </c>
      <c r="R17" s="69"/>
      <c r="T17" s="49"/>
    </row>
    <row r="18" spans="1:22" s="46" customFormat="1" ht="15" customHeight="1" x14ac:dyDescent="0.25">
      <c r="A18" s="123">
        <f t="shared" si="0"/>
        <v>2</v>
      </c>
      <c r="B18" s="110" t="s">
        <v>376</v>
      </c>
      <c r="C18" s="110"/>
      <c r="D18" s="48">
        <v>2002</v>
      </c>
      <c r="E18" s="48" t="s">
        <v>4</v>
      </c>
      <c r="F18" s="42" t="s">
        <v>218</v>
      </c>
      <c r="G18" s="42" t="s">
        <v>345</v>
      </c>
      <c r="H18" s="240">
        <v>68</v>
      </c>
      <c r="I18" s="45">
        <v>101</v>
      </c>
      <c r="J18" s="85">
        <f t="shared" si="1"/>
        <v>2</v>
      </c>
      <c r="K18" s="50">
        <v>180</v>
      </c>
      <c r="L18" s="42">
        <f t="shared" si="2"/>
        <v>90</v>
      </c>
      <c r="M18" s="85">
        <f t="shared" si="3"/>
        <v>2</v>
      </c>
      <c r="N18" s="113">
        <f t="shared" si="4"/>
        <v>191</v>
      </c>
      <c r="O18" s="45">
        <f t="shared" si="5"/>
        <v>18</v>
      </c>
      <c r="P18" s="48" t="str">
        <f t="shared" si="6"/>
        <v>МС</v>
      </c>
      <c r="Q18" s="68" t="s">
        <v>378</v>
      </c>
      <c r="R18" s="78"/>
      <c r="S18" s="43"/>
      <c r="T18" s="43"/>
      <c r="U18" s="43"/>
      <c r="V18" s="43"/>
    </row>
    <row r="19" spans="1:22" s="46" customFormat="1" ht="15" customHeight="1" x14ac:dyDescent="0.25">
      <c r="A19" s="222">
        <f t="shared" si="0"/>
        <v>3</v>
      </c>
      <c r="B19" s="230" t="s">
        <v>234</v>
      </c>
      <c r="C19" s="231"/>
      <c r="D19" s="225">
        <v>1995</v>
      </c>
      <c r="E19" s="48" t="s">
        <v>5</v>
      </c>
      <c r="F19" s="42" t="s">
        <v>134</v>
      </c>
      <c r="G19" s="42" t="s">
        <v>183</v>
      </c>
      <c r="H19" s="240">
        <v>67.900000000000006</v>
      </c>
      <c r="I19" s="45">
        <v>71</v>
      </c>
      <c r="J19" s="85">
        <f t="shared" si="1"/>
        <v>4</v>
      </c>
      <c r="K19" s="50">
        <v>125</v>
      </c>
      <c r="L19" s="42">
        <f t="shared" si="2"/>
        <v>62.5</v>
      </c>
      <c r="M19" s="85">
        <f t="shared" si="3"/>
        <v>3</v>
      </c>
      <c r="N19" s="113">
        <f t="shared" si="4"/>
        <v>133.5</v>
      </c>
      <c r="O19" s="45">
        <f t="shared" si="5"/>
        <v>16</v>
      </c>
      <c r="P19" s="220" t="str">
        <f t="shared" si="6"/>
        <v>КМС</v>
      </c>
      <c r="Q19" s="131" t="s">
        <v>135</v>
      </c>
      <c r="R19" s="69"/>
      <c r="S19" s="43"/>
      <c r="T19" s="103"/>
      <c r="U19" s="102"/>
      <c r="V19" s="102"/>
    </row>
    <row r="20" spans="1:22" s="46" customFormat="1" ht="15" customHeight="1" x14ac:dyDescent="0.25">
      <c r="A20" s="222">
        <f t="shared" si="0"/>
        <v>4</v>
      </c>
      <c r="B20" s="229" t="s">
        <v>304</v>
      </c>
      <c r="C20" s="228"/>
      <c r="D20" s="86">
        <v>2002</v>
      </c>
      <c r="E20" s="86" t="s">
        <v>5</v>
      </c>
      <c r="F20" s="83" t="s">
        <v>218</v>
      </c>
      <c r="G20" s="83" t="s">
        <v>345</v>
      </c>
      <c r="H20" s="236">
        <v>67.7</v>
      </c>
      <c r="I20" s="85">
        <v>75</v>
      </c>
      <c r="J20" s="85">
        <f t="shared" si="1"/>
        <v>3</v>
      </c>
      <c r="K20" s="36">
        <v>88</v>
      </c>
      <c r="L20" s="42">
        <f t="shared" si="2"/>
        <v>44</v>
      </c>
      <c r="M20" s="85">
        <f t="shared" si="3"/>
        <v>4</v>
      </c>
      <c r="N20" s="113">
        <f t="shared" si="4"/>
        <v>119</v>
      </c>
      <c r="O20" s="45">
        <f t="shared" si="5"/>
        <v>15</v>
      </c>
      <c r="P20" s="220" t="str">
        <f t="shared" si="6"/>
        <v>КМС</v>
      </c>
      <c r="Q20" s="131" t="s">
        <v>356</v>
      </c>
      <c r="R20" s="69"/>
      <c r="S20" s="43"/>
      <c r="T20" s="103"/>
      <c r="U20" s="102"/>
      <c r="V20" s="102"/>
    </row>
    <row r="21" spans="1:22" s="46" customFormat="1" ht="15" customHeight="1" x14ac:dyDescent="0.25">
      <c r="A21" s="222">
        <f t="shared" si="0"/>
        <v>5</v>
      </c>
      <c r="B21" s="230" t="s">
        <v>282</v>
      </c>
      <c r="C21" s="231"/>
      <c r="D21" s="48">
        <v>2005</v>
      </c>
      <c r="E21" s="48">
        <v>1</v>
      </c>
      <c r="F21" s="42" t="s">
        <v>218</v>
      </c>
      <c r="G21" s="95" t="s">
        <v>345</v>
      </c>
      <c r="H21" s="240">
        <v>65.45</v>
      </c>
      <c r="I21" s="45">
        <v>57</v>
      </c>
      <c r="J21" s="85">
        <f t="shared" si="1"/>
        <v>5</v>
      </c>
      <c r="K21" s="50">
        <v>55</v>
      </c>
      <c r="L21" s="42">
        <f t="shared" si="2"/>
        <v>27.5</v>
      </c>
      <c r="M21" s="85">
        <f t="shared" si="3"/>
        <v>5</v>
      </c>
      <c r="N21" s="113">
        <f t="shared" si="4"/>
        <v>84.5</v>
      </c>
      <c r="O21" s="45">
        <f t="shared" si="5"/>
        <v>14</v>
      </c>
      <c r="P21" s="220" t="str">
        <f t="shared" si="6"/>
        <v>+КМС</v>
      </c>
      <c r="Q21" s="131" t="s">
        <v>250</v>
      </c>
      <c r="R21" s="69"/>
      <c r="S21" s="43"/>
      <c r="T21" s="103"/>
      <c r="U21" s="102"/>
      <c r="V21" s="102"/>
    </row>
    <row r="22" spans="1:22" s="46" customFormat="1" ht="15" customHeight="1" x14ac:dyDescent="0.25">
      <c r="A22" s="222">
        <f t="shared" si="0"/>
        <v>6</v>
      </c>
      <c r="B22" s="128" t="s">
        <v>374</v>
      </c>
      <c r="C22" s="198"/>
      <c r="D22" s="45">
        <v>2002</v>
      </c>
      <c r="E22" s="42">
        <v>1</v>
      </c>
      <c r="F22" s="42" t="s">
        <v>218</v>
      </c>
      <c r="G22" s="52" t="s">
        <v>183</v>
      </c>
      <c r="H22" s="237">
        <v>65</v>
      </c>
      <c r="I22" s="45">
        <v>39</v>
      </c>
      <c r="J22" s="85">
        <f t="shared" si="1"/>
        <v>6</v>
      </c>
      <c r="K22" s="42">
        <v>50</v>
      </c>
      <c r="L22" s="42">
        <f t="shared" si="2"/>
        <v>25</v>
      </c>
      <c r="M22" s="85">
        <f t="shared" si="3"/>
        <v>6</v>
      </c>
      <c r="N22" s="113">
        <f t="shared" si="4"/>
        <v>64</v>
      </c>
      <c r="O22" s="45">
        <f t="shared" si="5"/>
        <v>13</v>
      </c>
      <c r="P22" s="220" t="str">
        <f t="shared" si="6"/>
        <v>-</v>
      </c>
      <c r="Q22" s="68" t="s">
        <v>221</v>
      </c>
      <c r="R22" s="650"/>
      <c r="S22" s="43"/>
      <c r="T22" s="103"/>
      <c r="U22" s="102"/>
      <c r="V22" s="102"/>
    </row>
    <row r="23" spans="1:22" s="46" customFormat="1" ht="15" hidden="1" customHeight="1" x14ac:dyDescent="0.25">
      <c r="A23" s="222">
        <f t="shared" ref="A23:A28" si="7">_xlfn.RANK.EQ(N23,N$17:N$28)</f>
        <v>7</v>
      </c>
      <c r="B23" s="230"/>
      <c r="C23" s="231"/>
      <c r="D23" s="48"/>
      <c r="E23" s="48"/>
      <c r="F23" s="42"/>
      <c r="G23" s="42"/>
      <c r="H23" s="240"/>
      <c r="I23" s="45"/>
      <c r="J23" s="85" t="e">
        <f t="shared" ref="J23:J28" si="8">_xlfn.RANK.EQ(I23,I$17:I$28)</f>
        <v>#N/A</v>
      </c>
      <c r="K23" s="50"/>
      <c r="L23" s="42">
        <f t="shared" ref="L23:L28" si="9">K23/2</f>
        <v>0</v>
      </c>
      <c r="M23" s="85">
        <v>8</v>
      </c>
      <c r="N23" s="113">
        <f t="shared" ref="N23:N28" si="10">L23+I23</f>
        <v>0</v>
      </c>
      <c r="O23" s="45">
        <f t="shared" ref="O23:O28" si="11">IF(A23=1,20,IF(A23=2,18,IF(A23=3,16,IF(A23&gt;19,0,19-A23))))</f>
        <v>12</v>
      </c>
      <c r="P23" s="220" t="str">
        <f t="shared" ref="P23:P28" si="12"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131"/>
      <c r="R23" s="69"/>
      <c r="S23" s="43"/>
      <c r="T23" s="103"/>
      <c r="U23" s="102"/>
      <c r="V23" s="102"/>
    </row>
    <row r="24" spans="1:22" s="46" customFormat="1" ht="15" hidden="1" customHeight="1" x14ac:dyDescent="0.25">
      <c r="A24" s="222">
        <f t="shared" si="7"/>
        <v>7</v>
      </c>
      <c r="B24" s="230"/>
      <c r="C24" s="231"/>
      <c r="D24" s="48"/>
      <c r="E24" s="48"/>
      <c r="F24" s="42"/>
      <c r="G24" s="42"/>
      <c r="H24" s="240"/>
      <c r="I24" s="45"/>
      <c r="J24" s="85" t="e">
        <f t="shared" si="8"/>
        <v>#N/A</v>
      </c>
      <c r="K24" s="50"/>
      <c r="L24" s="42">
        <f t="shared" si="9"/>
        <v>0</v>
      </c>
      <c r="M24" s="85">
        <f>_xlfn.RANK.EQ(L24,L$17:L$28)</f>
        <v>7</v>
      </c>
      <c r="N24" s="113">
        <f t="shared" si="10"/>
        <v>0</v>
      </c>
      <c r="O24" s="45">
        <f t="shared" si="11"/>
        <v>12</v>
      </c>
      <c r="P24" s="220" t="str">
        <f t="shared" si="12"/>
        <v>-</v>
      </c>
      <c r="Q24" s="131"/>
      <c r="R24" s="69"/>
      <c r="S24" s="43"/>
      <c r="T24" s="103"/>
      <c r="U24" s="102"/>
      <c r="V24" s="102"/>
    </row>
    <row r="25" spans="1:22" s="46" customFormat="1" ht="15" hidden="1" customHeight="1" x14ac:dyDescent="0.25">
      <c r="A25" s="222">
        <f t="shared" si="7"/>
        <v>7</v>
      </c>
      <c r="B25" s="230"/>
      <c r="C25" s="231"/>
      <c r="D25" s="48"/>
      <c r="E25" s="48"/>
      <c r="F25" s="42"/>
      <c r="G25" s="42"/>
      <c r="H25" s="240"/>
      <c r="I25" s="45"/>
      <c r="J25" s="85" t="e">
        <f t="shared" si="8"/>
        <v>#N/A</v>
      </c>
      <c r="K25" s="50"/>
      <c r="L25" s="42">
        <f t="shared" si="9"/>
        <v>0</v>
      </c>
      <c r="M25" s="85">
        <f>_xlfn.RANK.EQ(L25,L$17:L$28)</f>
        <v>7</v>
      </c>
      <c r="N25" s="113">
        <f t="shared" si="10"/>
        <v>0</v>
      </c>
      <c r="O25" s="45">
        <f t="shared" si="11"/>
        <v>12</v>
      </c>
      <c r="P25" s="220" t="str">
        <f t="shared" si="12"/>
        <v>-</v>
      </c>
      <c r="Q25" s="68"/>
      <c r="R25" s="78"/>
      <c r="S25" s="43"/>
      <c r="T25" s="103"/>
      <c r="U25" s="102"/>
      <c r="V25" s="102"/>
    </row>
    <row r="26" spans="1:22" s="46" customFormat="1" ht="15" hidden="1" customHeight="1" x14ac:dyDescent="0.25">
      <c r="A26" s="222">
        <f t="shared" si="7"/>
        <v>7</v>
      </c>
      <c r="B26" s="230"/>
      <c r="C26" s="231"/>
      <c r="D26" s="48"/>
      <c r="E26" s="48"/>
      <c r="F26" s="42"/>
      <c r="G26" s="95"/>
      <c r="H26" s="240"/>
      <c r="I26" s="45"/>
      <c r="J26" s="85" t="e">
        <f t="shared" si="8"/>
        <v>#N/A</v>
      </c>
      <c r="K26" s="50"/>
      <c r="L26" s="42">
        <f t="shared" si="9"/>
        <v>0</v>
      </c>
      <c r="M26" s="85">
        <f>_xlfn.RANK.EQ(L26,L$17:L$28)</f>
        <v>7</v>
      </c>
      <c r="N26" s="113">
        <f t="shared" si="10"/>
        <v>0</v>
      </c>
      <c r="O26" s="45">
        <f t="shared" si="11"/>
        <v>12</v>
      </c>
      <c r="P26" s="220" t="str">
        <f t="shared" si="12"/>
        <v>-</v>
      </c>
      <c r="Q26" s="221"/>
      <c r="R26" s="104"/>
      <c r="S26" s="43"/>
      <c r="T26" s="103"/>
      <c r="U26" s="102"/>
      <c r="V26" s="102"/>
    </row>
    <row r="27" spans="1:22" s="46" customFormat="1" ht="15" hidden="1" customHeight="1" x14ac:dyDescent="0.25">
      <c r="A27" s="222">
        <f t="shared" si="7"/>
        <v>7</v>
      </c>
      <c r="B27" s="230"/>
      <c r="C27" s="231"/>
      <c r="D27" s="48"/>
      <c r="E27" s="48"/>
      <c r="F27" s="42"/>
      <c r="G27" s="42"/>
      <c r="H27" s="240"/>
      <c r="I27" s="45"/>
      <c r="J27" s="85" t="e">
        <f t="shared" si="8"/>
        <v>#N/A</v>
      </c>
      <c r="K27" s="50"/>
      <c r="L27" s="42">
        <f t="shared" si="9"/>
        <v>0</v>
      </c>
      <c r="M27" s="85">
        <f>_xlfn.RANK.EQ(L27,L$17:L$28)</f>
        <v>7</v>
      </c>
      <c r="N27" s="113">
        <f t="shared" si="10"/>
        <v>0</v>
      </c>
      <c r="O27" s="45">
        <f t="shared" si="11"/>
        <v>12</v>
      </c>
      <c r="P27" s="220" t="str">
        <f t="shared" si="12"/>
        <v>-</v>
      </c>
      <c r="Q27" s="221"/>
      <c r="R27" s="104"/>
      <c r="S27" s="43"/>
      <c r="T27" s="103"/>
      <c r="U27" s="102"/>
      <c r="V27" s="102"/>
    </row>
    <row r="28" spans="1:22" s="46" customFormat="1" ht="15" hidden="1" customHeight="1" x14ac:dyDescent="0.25">
      <c r="A28" s="222">
        <f t="shared" si="7"/>
        <v>7</v>
      </c>
      <c r="B28" s="230"/>
      <c r="C28" s="231"/>
      <c r="D28" s="48"/>
      <c r="E28" s="48"/>
      <c r="F28" s="42"/>
      <c r="G28" s="95"/>
      <c r="H28" s="240"/>
      <c r="I28" s="45"/>
      <c r="J28" s="85" t="e">
        <f t="shared" si="8"/>
        <v>#N/A</v>
      </c>
      <c r="K28" s="50"/>
      <c r="L28" s="42">
        <f t="shared" si="9"/>
        <v>0</v>
      </c>
      <c r="M28" s="85">
        <f>_xlfn.RANK.EQ(L28,L$17:L$28)</f>
        <v>7</v>
      </c>
      <c r="N28" s="113">
        <f t="shared" si="10"/>
        <v>0</v>
      </c>
      <c r="O28" s="45">
        <f t="shared" si="11"/>
        <v>12</v>
      </c>
      <c r="P28" s="220" t="str">
        <f t="shared" si="12"/>
        <v>-</v>
      </c>
      <c r="Q28" s="221"/>
      <c r="R28" s="104"/>
      <c r="S28" s="43"/>
      <c r="T28" s="103"/>
      <c r="U28" s="102"/>
      <c r="V28" s="102"/>
    </row>
    <row r="29" spans="1:22" s="102" customFormat="1" x14ac:dyDescent="0.25"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22" s="102" customFormat="1" ht="13" x14ac:dyDescent="0.3">
      <c r="A30" s="200" t="s">
        <v>16</v>
      </c>
      <c r="B30" s="103"/>
      <c r="C30" s="103"/>
      <c r="E30" s="257" t="s">
        <v>416</v>
      </c>
      <c r="F30" s="6"/>
      <c r="I30" s="200" t="s">
        <v>112</v>
      </c>
      <c r="J30" s="103"/>
      <c r="K30" s="103"/>
      <c r="O30" s="257" t="s">
        <v>417</v>
      </c>
    </row>
    <row r="31" spans="1:22" s="102" customFormat="1" ht="13" x14ac:dyDescent="0.3">
      <c r="A31" s="200"/>
      <c r="B31" s="103"/>
      <c r="C31" s="103"/>
      <c r="E31" s="201"/>
      <c r="F31" s="6"/>
      <c r="I31" s="200"/>
      <c r="J31" s="103"/>
      <c r="K31" s="103"/>
      <c r="O31" s="257"/>
    </row>
    <row r="32" spans="1:22" s="102" customFormat="1" ht="13" x14ac:dyDescent="0.3">
      <c r="A32" s="200" t="s">
        <v>17</v>
      </c>
      <c r="B32" s="103"/>
      <c r="C32" s="103"/>
      <c r="E32" s="5" t="s">
        <v>114</v>
      </c>
      <c r="F32" s="103"/>
      <c r="I32" s="200" t="s">
        <v>115</v>
      </c>
      <c r="J32" s="103"/>
      <c r="K32" s="103"/>
      <c r="O32" s="5" t="s">
        <v>336</v>
      </c>
    </row>
    <row r="33" spans="8:22" s="43" customFormat="1" x14ac:dyDescent="0.25"/>
    <row r="34" spans="8:22" s="43" customFormat="1" x14ac:dyDescent="0.25"/>
    <row r="36" spans="8:22" x14ac:dyDescent="0.25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5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8:22" ht="13" x14ac:dyDescent="0.3">
      <c r="H38" s="9"/>
      <c r="I38" s="759"/>
      <c r="J38" s="759"/>
      <c r="K38" s="759"/>
      <c r="L38" s="759"/>
      <c r="M38" s="759"/>
      <c r="N38" s="759"/>
      <c r="O38" s="759"/>
      <c r="P38" s="759"/>
      <c r="Q38" s="759"/>
      <c r="R38" s="759"/>
      <c r="S38" s="759"/>
      <c r="T38" s="759"/>
      <c r="U38" s="759"/>
      <c r="V38" s="759"/>
    </row>
    <row r="39" spans="8:22" ht="13" x14ac:dyDescent="0.3">
      <c r="H39" s="9"/>
      <c r="I39" s="759"/>
      <c r="J39" s="759"/>
      <c r="K39" s="759"/>
      <c r="L39" s="759"/>
      <c r="M39" s="759"/>
      <c r="N39" s="759"/>
      <c r="O39" s="759"/>
      <c r="P39" s="759"/>
      <c r="Q39" s="759"/>
      <c r="R39" s="759"/>
      <c r="S39" s="759"/>
      <c r="T39" s="759"/>
      <c r="U39" s="759"/>
      <c r="V39" s="759"/>
    </row>
    <row r="40" spans="8:22" x14ac:dyDescent="0.2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8:22" x14ac:dyDescent="0.2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8">
    <sortCondition descending="1" ref="N17:N28"/>
  </sortState>
  <mergeCells count="32">
    <mergeCell ref="I38:V38"/>
    <mergeCell ref="I39:V39"/>
    <mergeCell ref="G15:G16"/>
    <mergeCell ref="H15:H16"/>
    <mergeCell ref="I15:I16"/>
    <mergeCell ref="N15:N16"/>
    <mergeCell ref="O15:O16"/>
    <mergeCell ref="K15:L15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zoomScale="85" zoomScaleNormal="55" zoomScaleSheetLayoutView="85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0.54296875" style="21" customWidth="1"/>
    <col min="4" max="4" width="9.453125" style="21" customWidth="1"/>
    <col min="5" max="5" width="7.453125" style="21" customWidth="1"/>
    <col min="6" max="6" width="23.54296875" style="21" customWidth="1"/>
    <col min="7" max="7" width="25.26953125" style="21" bestFit="1" customWidth="1"/>
    <col min="8" max="8" width="7.26953125" style="21" customWidth="1"/>
    <col min="9" max="9" width="8.1796875" style="21" customWidth="1"/>
    <col min="10" max="10" width="6.54296875" style="102" customWidth="1"/>
    <col min="11" max="11" width="7.81640625" style="21" customWidth="1"/>
    <col min="12" max="12" width="8.7265625" style="21" customWidth="1"/>
    <col min="13" max="13" width="7.26953125" style="102" customWidth="1"/>
    <col min="14" max="14" width="9.1796875" style="21" customWidth="1"/>
    <col min="15" max="15" width="7.54296875" style="21" customWidth="1"/>
    <col min="16" max="16" width="8.453125" style="21" customWidth="1"/>
    <col min="17" max="17" width="11.81640625" style="21" customWidth="1"/>
    <col min="18" max="18" width="11" style="21" customWidth="1"/>
    <col min="19" max="16384" width="9.1796875" style="21"/>
  </cols>
  <sheetData>
    <row r="1" spans="1:20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s="102" customFormat="1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s="102" customFormat="1" ht="9" customHeight="1" x14ac:dyDescent="0.25"/>
    <row r="6" spans="1:20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s="102" customFormat="1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s="102" customFormat="1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203" t="s">
        <v>3</v>
      </c>
      <c r="Q9" s="203" t="s">
        <v>4</v>
      </c>
      <c r="R9" s="203" t="s">
        <v>5</v>
      </c>
    </row>
    <row r="10" spans="1:20" s="102" customFormat="1" ht="15" customHeight="1" x14ac:dyDescent="0.35">
      <c r="A10" s="217">
        <v>166</v>
      </c>
      <c r="B10" s="217">
        <v>215</v>
      </c>
      <c r="C10" s="217">
        <v>237</v>
      </c>
      <c r="D10" s="685" t="s">
        <v>82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222</v>
      </c>
      <c r="Q10" s="208">
        <v>162</v>
      </c>
      <c r="R10" s="208">
        <v>95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15"/>
      <c r="K12" s="202"/>
      <c r="L12" s="202"/>
      <c r="M12" s="215"/>
      <c r="N12" s="202"/>
      <c r="O12" s="202"/>
      <c r="P12" s="54"/>
      <c r="Q12" s="54"/>
      <c r="R12" s="54"/>
    </row>
    <row r="13" spans="1:20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15"/>
      <c r="K13" s="202"/>
      <c r="L13" s="202"/>
      <c r="M13" s="215"/>
      <c r="N13" s="202"/>
      <c r="O13" s="202"/>
      <c r="P13" s="54"/>
      <c r="Q13" s="54"/>
      <c r="R13" s="54"/>
    </row>
    <row r="14" spans="1:20" s="102" customFormat="1" x14ac:dyDescent="0.25"/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0" s="43" customFormat="1" ht="15" customHeight="1" x14ac:dyDescent="0.25">
      <c r="A17" s="123">
        <f>_xlfn.RANK.EQ(N17,N$17:N$27)</f>
        <v>1</v>
      </c>
      <c r="B17" s="105" t="s">
        <v>380</v>
      </c>
      <c r="C17" s="108"/>
      <c r="D17" s="45">
        <v>1991</v>
      </c>
      <c r="E17" s="42">
        <v>1</v>
      </c>
      <c r="F17" s="42" t="s">
        <v>294</v>
      </c>
      <c r="G17" s="52" t="s">
        <v>183</v>
      </c>
      <c r="H17" s="237">
        <v>70.150000000000006</v>
      </c>
      <c r="I17" s="45">
        <v>54</v>
      </c>
      <c r="J17" s="45">
        <f>_xlfn.RANK.EQ(I17,I$17:I$27)</f>
        <v>1</v>
      </c>
      <c r="K17" s="42">
        <v>86</v>
      </c>
      <c r="L17" s="42">
        <f>K17/2</f>
        <v>43</v>
      </c>
      <c r="M17" s="45">
        <f>_xlfn.RANK.EQ(L17,L$17:L$27)</f>
        <v>2</v>
      </c>
      <c r="N17" s="45">
        <f>L17+I17</f>
        <v>97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+КМС</v>
      </c>
      <c r="Q17" s="584" t="s">
        <v>381</v>
      </c>
      <c r="R17" s="585"/>
    </row>
    <row r="18" spans="1:20" s="43" customFormat="1" ht="15" customHeight="1" x14ac:dyDescent="0.25">
      <c r="A18" s="123">
        <f>_xlfn.RANK.EQ(N18,N$17:N$27)</f>
        <v>2</v>
      </c>
      <c r="B18" s="651" t="s">
        <v>348</v>
      </c>
      <c r="C18" s="231"/>
      <c r="D18" s="225">
        <v>2006</v>
      </c>
      <c r="E18" s="48">
        <v>1</v>
      </c>
      <c r="F18" s="42" t="s">
        <v>272</v>
      </c>
      <c r="G18" s="52" t="s">
        <v>297</v>
      </c>
      <c r="H18" s="237">
        <v>73</v>
      </c>
      <c r="I18" s="45">
        <v>40</v>
      </c>
      <c r="J18" s="45">
        <f>_xlfn.RANK.EQ(I18,I$17:I$27)</f>
        <v>3</v>
      </c>
      <c r="K18" s="42">
        <v>89</v>
      </c>
      <c r="L18" s="42">
        <f>K18/2</f>
        <v>44.5</v>
      </c>
      <c r="M18" s="45">
        <f>_xlfn.RANK.EQ(L18,L$17:L$27)</f>
        <v>1</v>
      </c>
      <c r="N18" s="45">
        <f>L18+I18</f>
        <v>84.5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-</v>
      </c>
      <c r="Q18" s="177" t="s">
        <v>349</v>
      </c>
      <c r="R18" s="653"/>
      <c r="T18" s="49"/>
    </row>
    <row r="19" spans="1:20" ht="15.75" customHeight="1" x14ac:dyDescent="0.25">
      <c r="A19" s="123">
        <f>_xlfn.RANK.EQ(N19,N$17:N$27)</f>
        <v>3</v>
      </c>
      <c r="B19" s="128" t="s">
        <v>279</v>
      </c>
      <c r="C19" s="198"/>
      <c r="D19" s="223">
        <v>2002</v>
      </c>
      <c r="E19" s="42">
        <v>1</v>
      </c>
      <c r="F19" s="42" t="s">
        <v>218</v>
      </c>
      <c r="G19" s="52" t="s">
        <v>379</v>
      </c>
      <c r="H19" s="240">
        <v>70.2</v>
      </c>
      <c r="I19" s="45">
        <v>41</v>
      </c>
      <c r="J19" s="45">
        <f>_xlfn.RANK.EQ(I19,I$17:I$27)</f>
        <v>2</v>
      </c>
      <c r="K19" s="50">
        <v>85</v>
      </c>
      <c r="L19" s="42">
        <f>K19/2</f>
        <v>42.5</v>
      </c>
      <c r="M19" s="45">
        <f>_xlfn.RANK.EQ(L19,L$17:L$27)</f>
        <v>3</v>
      </c>
      <c r="N19" s="45">
        <f>L19+I19</f>
        <v>83.5</v>
      </c>
      <c r="O19" s="45">
        <f>IF(A19=1,20,IF(A19=2,18,IF(A19=3,16,IF(A19&gt;19,0,19-A19))))</f>
        <v>16</v>
      </c>
      <c r="P19" s="219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580" t="s">
        <v>136</v>
      </c>
      <c r="R19" s="652"/>
      <c r="S19" s="43"/>
      <c r="T19" s="103"/>
    </row>
    <row r="20" spans="1:20" s="102" customFormat="1" ht="15" hidden="1" customHeight="1" x14ac:dyDescent="0.25">
      <c r="A20" s="123">
        <f t="shared" ref="A20:A22" si="0">_xlfn.RANK.EQ(N20,N$17:N$27)</f>
        <v>4</v>
      </c>
      <c r="B20" s="128"/>
      <c r="C20" s="198"/>
      <c r="D20" s="223"/>
      <c r="E20" s="42"/>
      <c r="F20" s="42"/>
      <c r="G20" s="52"/>
      <c r="H20" s="237"/>
      <c r="I20" s="45"/>
      <c r="J20" s="45" t="e">
        <f t="shared" ref="J20:J27" si="1">_xlfn.RANK.EQ(I20,I$17:I$27)</f>
        <v>#N/A</v>
      </c>
      <c r="K20" s="42"/>
      <c r="L20" s="42">
        <f t="shared" ref="L20:L27" si="2">K20/2</f>
        <v>0</v>
      </c>
      <c r="M20" s="45">
        <f t="shared" ref="M20:M27" si="3">_xlfn.RANK.EQ(L20,L$17:L$27)</f>
        <v>4</v>
      </c>
      <c r="N20" s="45">
        <f t="shared" ref="N20:N27" si="4">L20+I20</f>
        <v>0</v>
      </c>
      <c r="O20" s="45">
        <f t="shared" ref="O20:O27" si="5">IF(A20=1,20,IF(A20=2,18,IF(A20=3,16,IF(A20&gt;19,0,19-A20))))</f>
        <v>15</v>
      </c>
      <c r="P20" s="219" t="str">
        <f t="shared" ref="P20:P27" si="6"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177"/>
      <c r="R20" s="77"/>
      <c r="S20" s="43"/>
      <c r="T20" s="103"/>
    </row>
    <row r="21" spans="1:20" s="102" customFormat="1" ht="15" hidden="1" customHeight="1" x14ac:dyDescent="0.25">
      <c r="A21" s="123">
        <f t="shared" si="0"/>
        <v>4</v>
      </c>
      <c r="B21" s="128"/>
      <c r="C21" s="198"/>
      <c r="D21" s="223"/>
      <c r="E21" s="42"/>
      <c r="F21" s="42"/>
      <c r="G21" s="52"/>
      <c r="H21" s="237"/>
      <c r="I21" s="45"/>
      <c r="J21" s="45" t="e">
        <f t="shared" si="1"/>
        <v>#N/A</v>
      </c>
      <c r="K21" s="42"/>
      <c r="L21" s="42">
        <f t="shared" si="2"/>
        <v>0</v>
      </c>
      <c r="M21" s="45">
        <f t="shared" si="3"/>
        <v>4</v>
      </c>
      <c r="N21" s="45">
        <f t="shared" si="4"/>
        <v>0</v>
      </c>
      <c r="O21" s="45">
        <f t="shared" si="5"/>
        <v>15</v>
      </c>
      <c r="P21" s="219" t="str">
        <f t="shared" si="6"/>
        <v>-</v>
      </c>
      <c r="Q21" s="177"/>
      <c r="R21" s="77"/>
      <c r="S21" s="43"/>
      <c r="T21" s="103"/>
    </row>
    <row r="22" spans="1:20" s="102" customFormat="1" ht="15" hidden="1" customHeight="1" x14ac:dyDescent="0.25">
      <c r="A22" s="123">
        <f t="shared" si="0"/>
        <v>4</v>
      </c>
      <c r="B22" s="128"/>
      <c r="C22" s="198"/>
      <c r="D22" s="223"/>
      <c r="E22" s="42"/>
      <c r="F22" s="42"/>
      <c r="G22" s="52"/>
      <c r="H22" s="237"/>
      <c r="I22" s="45"/>
      <c r="J22" s="45" t="e">
        <f t="shared" si="1"/>
        <v>#N/A</v>
      </c>
      <c r="K22" s="42"/>
      <c r="L22" s="42">
        <f t="shared" si="2"/>
        <v>0</v>
      </c>
      <c r="M22" s="45">
        <f t="shared" si="3"/>
        <v>4</v>
      </c>
      <c r="N22" s="45">
        <f t="shared" si="4"/>
        <v>0</v>
      </c>
      <c r="O22" s="45">
        <f t="shared" si="5"/>
        <v>15</v>
      </c>
      <c r="P22" s="219" t="str">
        <f t="shared" si="6"/>
        <v>-</v>
      </c>
      <c r="Q22" s="177"/>
      <c r="R22" s="77"/>
      <c r="S22" s="43"/>
      <c r="T22" s="103"/>
    </row>
    <row r="23" spans="1:20" s="102" customFormat="1" ht="15" hidden="1" customHeight="1" x14ac:dyDescent="0.25">
      <c r="A23" s="222">
        <f t="shared" ref="A23:A27" si="7">_xlfn.RANK.EQ(N23,N$17:N$27)</f>
        <v>4</v>
      </c>
      <c r="B23" s="128"/>
      <c r="C23" s="198"/>
      <c r="D23" s="223"/>
      <c r="E23" s="42"/>
      <c r="F23" s="42"/>
      <c r="G23" s="52"/>
      <c r="H23" s="237"/>
      <c r="I23" s="45"/>
      <c r="J23" s="45" t="e">
        <f t="shared" si="1"/>
        <v>#N/A</v>
      </c>
      <c r="K23" s="42"/>
      <c r="L23" s="42">
        <f t="shared" si="2"/>
        <v>0</v>
      </c>
      <c r="M23" s="45">
        <f t="shared" si="3"/>
        <v>4</v>
      </c>
      <c r="N23" s="45">
        <f t="shared" si="4"/>
        <v>0</v>
      </c>
      <c r="O23" s="45">
        <f t="shared" si="5"/>
        <v>15</v>
      </c>
      <c r="P23" s="219" t="str">
        <f t="shared" si="6"/>
        <v>-</v>
      </c>
      <c r="Q23" s="177"/>
      <c r="R23" s="77"/>
      <c r="S23" s="43"/>
      <c r="T23" s="103"/>
    </row>
    <row r="24" spans="1:20" s="102" customFormat="1" ht="15" hidden="1" customHeight="1" x14ac:dyDescent="0.25">
      <c r="A24" s="222">
        <f t="shared" si="7"/>
        <v>4</v>
      </c>
      <c r="B24" s="128"/>
      <c r="C24" s="198"/>
      <c r="D24" s="223"/>
      <c r="E24" s="42"/>
      <c r="F24" s="42"/>
      <c r="G24" s="393"/>
      <c r="H24" s="237"/>
      <c r="I24" s="45"/>
      <c r="J24" s="45" t="e">
        <f t="shared" si="1"/>
        <v>#N/A</v>
      </c>
      <c r="K24" s="42"/>
      <c r="L24" s="42">
        <f t="shared" si="2"/>
        <v>0</v>
      </c>
      <c r="M24" s="45">
        <f t="shared" si="3"/>
        <v>4</v>
      </c>
      <c r="N24" s="45">
        <f t="shared" si="4"/>
        <v>0</v>
      </c>
      <c r="O24" s="45">
        <f t="shared" si="5"/>
        <v>15</v>
      </c>
      <c r="P24" s="219" t="str">
        <f t="shared" si="6"/>
        <v>-</v>
      </c>
      <c r="Q24" s="177"/>
      <c r="R24" s="77"/>
      <c r="S24" s="43"/>
      <c r="T24" s="103"/>
    </row>
    <row r="25" spans="1:20" s="102" customFormat="1" ht="15" hidden="1" customHeight="1" x14ac:dyDescent="0.25">
      <c r="A25" s="222">
        <f t="shared" si="7"/>
        <v>4</v>
      </c>
      <c r="B25" s="128"/>
      <c r="C25" s="198"/>
      <c r="D25" s="223"/>
      <c r="E25" s="42"/>
      <c r="F25" s="42"/>
      <c r="G25" s="52"/>
      <c r="H25" s="237"/>
      <c r="I25" s="45"/>
      <c r="J25" s="45" t="e">
        <f t="shared" si="1"/>
        <v>#N/A</v>
      </c>
      <c r="K25" s="42"/>
      <c r="L25" s="42">
        <f t="shared" si="2"/>
        <v>0</v>
      </c>
      <c r="M25" s="45">
        <f t="shared" si="3"/>
        <v>4</v>
      </c>
      <c r="N25" s="45">
        <f t="shared" si="4"/>
        <v>0</v>
      </c>
      <c r="O25" s="45">
        <f t="shared" si="5"/>
        <v>15</v>
      </c>
      <c r="P25" s="219" t="str">
        <f t="shared" si="6"/>
        <v>-</v>
      </c>
      <c r="Q25" s="177"/>
      <c r="R25" s="77"/>
      <c r="S25" s="43"/>
      <c r="T25" s="103"/>
    </row>
    <row r="26" spans="1:20" s="102" customFormat="1" ht="15" hidden="1" customHeight="1" x14ac:dyDescent="0.25">
      <c r="A26" s="222">
        <f t="shared" si="7"/>
        <v>4</v>
      </c>
      <c r="B26" s="128"/>
      <c r="C26" s="198"/>
      <c r="D26" s="223"/>
      <c r="E26" s="42"/>
      <c r="F26" s="42"/>
      <c r="G26" s="52"/>
      <c r="H26" s="237"/>
      <c r="I26" s="45"/>
      <c r="J26" s="45" t="e">
        <f t="shared" si="1"/>
        <v>#N/A</v>
      </c>
      <c r="K26" s="42"/>
      <c r="L26" s="42">
        <f t="shared" si="2"/>
        <v>0</v>
      </c>
      <c r="M26" s="45">
        <f t="shared" si="3"/>
        <v>4</v>
      </c>
      <c r="N26" s="45">
        <f t="shared" si="4"/>
        <v>0</v>
      </c>
      <c r="O26" s="45">
        <f t="shared" si="5"/>
        <v>15</v>
      </c>
      <c r="P26" s="219" t="str">
        <f t="shared" si="6"/>
        <v>-</v>
      </c>
      <c r="Q26" s="177"/>
      <c r="R26" s="77"/>
      <c r="S26" s="43"/>
      <c r="T26" s="103"/>
    </row>
    <row r="27" spans="1:20" s="43" customFormat="1" ht="1.5" hidden="1" customHeight="1" x14ac:dyDescent="0.25">
      <c r="A27" s="222">
        <f t="shared" si="7"/>
        <v>4</v>
      </c>
      <c r="B27" s="128"/>
      <c r="C27" s="198"/>
      <c r="D27" s="45"/>
      <c r="E27" s="42"/>
      <c r="F27" s="42"/>
      <c r="G27" s="52"/>
      <c r="H27" s="237"/>
      <c r="I27" s="45"/>
      <c r="J27" s="45" t="e">
        <f t="shared" si="1"/>
        <v>#N/A</v>
      </c>
      <c r="K27" s="42"/>
      <c r="L27" s="42">
        <f t="shared" si="2"/>
        <v>0</v>
      </c>
      <c r="M27" s="45">
        <f t="shared" si="3"/>
        <v>4</v>
      </c>
      <c r="N27" s="45">
        <f t="shared" si="4"/>
        <v>0</v>
      </c>
      <c r="O27" s="45">
        <f t="shared" si="5"/>
        <v>15</v>
      </c>
      <c r="P27" s="219" t="str">
        <f t="shared" si="6"/>
        <v>-</v>
      </c>
      <c r="Q27" s="177"/>
      <c r="R27" s="77"/>
      <c r="T27" s="49"/>
    </row>
    <row r="28" spans="1:20" s="102" customFormat="1" x14ac:dyDescent="0.25"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0" s="102" customFormat="1" ht="13" x14ac:dyDescent="0.3">
      <c r="A29" s="200" t="s">
        <v>16</v>
      </c>
      <c r="B29" s="103"/>
      <c r="C29" s="103"/>
      <c r="E29" s="257" t="s">
        <v>416</v>
      </c>
      <c r="F29" s="6"/>
      <c r="I29" s="200" t="s">
        <v>112</v>
      </c>
      <c r="J29" s="103"/>
      <c r="K29" s="103"/>
      <c r="O29" s="257" t="s">
        <v>417</v>
      </c>
    </row>
    <row r="30" spans="1:20" s="102" customFormat="1" ht="13" x14ac:dyDescent="0.3">
      <c r="A30" s="200"/>
      <c r="B30" s="103"/>
      <c r="C30" s="103"/>
      <c r="E30" s="201"/>
      <c r="F30" s="6"/>
      <c r="I30" s="200"/>
      <c r="J30" s="103"/>
      <c r="K30" s="103"/>
      <c r="O30" s="257"/>
    </row>
    <row r="31" spans="1:20" s="102" customFormat="1" ht="13" x14ac:dyDescent="0.3">
      <c r="A31" s="200" t="s">
        <v>17</v>
      </c>
      <c r="B31" s="103"/>
      <c r="C31" s="103"/>
      <c r="E31" s="5" t="s">
        <v>114</v>
      </c>
      <c r="F31" s="103"/>
      <c r="I31" s="200" t="s">
        <v>115</v>
      </c>
      <c r="J31" s="103"/>
      <c r="K31" s="103"/>
      <c r="O31" s="5" t="s">
        <v>336</v>
      </c>
    </row>
    <row r="32" spans="1:20" s="102" customFormat="1" ht="13" x14ac:dyDescent="0.3">
      <c r="A32" s="200"/>
      <c r="B32" s="103"/>
      <c r="C32" s="103"/>
      <c r="D32" s="5"/>
      <c r="E32" s="103"/>
      <c r="F32" s="103"/>
      <c r="I32" s="103"/>
      <c r="J32" s="200"/>
      <c r="K32" s="103"/>
      <c r="M32" s="5"/>
    </row>
    <row r="33" spans="8:22" s="43" customFormat="1" x14ac:dyDescent="0.25"/>
    <row r="35" spans="8:22" x14ac:dyDescent="0.25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5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ht="13" x14ac:dyDescent="0.3">
      <c r="H37" s="9"/>
      <c r="I37" s="759"/>
      <c r="J37" s="759"/>
      <c r="K37" s="759"/>
      <c r="L37" s="759"/>
      <c r="M37" s="759"/>
      <c r="N37" s="759"/>
      <c r="O37" s="759"/>
      <c r="P37" s="759"/>
      <c r="Q37" s="759"/>
      <c r="R37" s="759"/>
      <c r="S37" s="759"/>
      <c r="T37" s="759"/>
      <c r="U37" s="759"/>
      <c r="V37" s="759"/>
    </row>
    <row r="38" spans="8:22" ht="13" x14ac:dyDescent="0.3">
      <c r="H38" s="9"/>
      <c r="I38" s="759"/>
      <c r="J38" s="759"/>
      <c r="K38" s="759"/>
      <c r="L38" s="759"/>
      <c r="M38" s="759"/>
      <c r="N38" s="759"/>
      <c r="O38" s="759"/>
      <c r="P38" s="759"/>
      <c r="Q38" s="759"/>
      <c r="R38" s="759"/>
      <c r="S38" s="759"/>
      <c r="T38" s="759"/>
      <c r="U38" s="759"/>
      <c r="V38" s="759"/>
    </row>
    <row r="39" spans="8:22" x14ac:dyDescent="0.2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19">
      <sortCondition ref="A15:A16"/>
    </sortState>
  </autoFilter>
  <sortState ref="B17:R27">
    <sortCondition descending="1" ref="N17:N27"/>
  </sortState>
  <mergeCells count="32">
    <mergeCell ref="I37:V37"/>
    <mergeCell ref="I38:V38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5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topLeftCell="A2" zoomScale="90" zoomScaleNormal="55" zoomScaleSheetLayoutView="90" workbookViewId="0">
      <selection activeCell="D10" sqref="D10:R10"/>
    </sheetView>
  </sheetViews>
  <sheetFormatPr defaultColWidth="9.1796875" defaultRowHeight="12.5" x14ac:dyDescent="0.25"/>
  <cols>
    <col min="1" max="1" width="8.26953125" style="102" customWidth="1"/>
    <col min="2" max="2" width="9.1796875" style="102"/>
    <col min="3" max="3" width="10.54296875" style="102" customWidth="1"/>
    <col min="4" max="4" width="9.453125" style="102" customWidth="1"/>
    <col min="5" max="5" width="7.453125" style="102" customWidth="1"/>
    <col min="6" max="6" width="23.54296875" style="102" customWidth="1"/>
    <col min="7" max="7" width="29.26953125" style="102" bestFit="1" customWidth="1"/>
    <col min="8" max="8" width="7.26953125" style="102" customWidth="1"/>
    <col min="9" max="9" width="8.1796875" style="102" customWidth="1"/>
    <col min="10" max="10" width="6.54296875" style="102" customWidth="1"/>
    <col min="11" max="11" width="7.81640625" style="102" customWidth="1"/>
    <col min="12" max="12" width="8.7265625" style="102" customWidth="1"/>
    <col min="13" max="13" width="7.26953125" style="102" customWidth="1"/>
    <col min="14" max="14" width="9.1796875" style="102" customWidth="1"/>
    <col min="15" max="15" width="7.54296875" style="102" customWidth="1"/>
    <col min="16" max="16" width="8.453125" style="102" customWidth="1"/>
    <col min="17" max="17" width="19.7265625" style="102" customWidth="1"/>
    <col min="18" max="18" width="5.26953125" style="102" customWidth="1"/>
    <col min="19" max="16384" width="9.1796875" style="102"/>
  </cols>
  <sheetData>
    <row r="1" spans="1:20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ht="9" customHeight="1" x14ac:dyDescent="0.25"/>
    <row r="6" spans="1:20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462" t="s">
        <v>3</v>
      </c>
      <c r="Q9" s="462" t="s">
        <v>4</v>
      </c>
      <c r="R9" s="462" t="s">
        <v>5</v>
      </c>
    </row>
    <row r="10" spans="1:20" ht="15" customHeight="1" x14ac:dyDescent="0.35">
      <c r="A10" s="217">
        <v>150</v>
      </c>
      <c r="B10" s="217">
        <v>170</v>
      </c>
      <c r="C10" s="217">
        <v>249</v>
      </c>
      <c r="D10" s="685" t="s">
        <v>258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 t="s">
        <v>183</v>
      </c>
      <c r="Q10" s="208" t="s">
        <v>183</v>
      </c>
      <c r="R10" s="208" t="s">
        <v>183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465"/>
      <c r="O12" s="465"/>
      <c r="P12" s="54"/>
      <c r="Q12" s="54"/>
      <c r="R12" s="54"/>
    </row>
    <row r="13" spans="1:20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465"/>
      <c r="O13" s="465"/>
      <c r="P13" s="54"/>
      <c r="Q13" s="54"/>
      <c r="R13" s="54"/>
    </row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0" s="43" customFormat="1" ht="15" customHeight="1" x14ac:dyDescent="0.25">
      <c r="A17" s="123">
        <f>_xlfn.RANK.EQ(N17,N$17:N$27)</f>
        <v>1</v>
      </c>
      <c r="B17" s="105" t="s">
        <v>269</v>
      </c>
      <c r="C17" s="108"/>
      <c r="D17" s="45">
        <v>2005</v>
      </c>
      <c r="E17" s="42" t="s">
        <v>4</v>
      </c>
      <c r="F17" s="42" t="s">
        <v>218</v>
      </c>
      <c r="G17" s="52" t="s">
        <v>345</v>
      </c>
      <c r="H17" s="237">
        <v>78</v>
      </c>
      <c r="I17" s="45">
        <v>105</v>
      </c>
      <c r="J17" s="45">
        <f>_xlfn.RANK.EQ(I17,I$17:I$27)</f>
        <v>1</v>
      </c>
      <c r="K17" s="42">
        <v>142</v>
      </c>
      <c r="L17" s="42">
        <f>K17/2</f>
        <v>71</v>
      </c>
      <c r="M17" s="45">
        <f>_xlfn.RANK.EQ(L17,L$17:L$27)</f>
        <v>1</v>
      </c>
      <c r="N17" s="45">
        <f>L17+I17</f>
        <v>176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-</v>
      </c>
      <c r="Q17" s="168" t="s">
        <v>251</v>
      </c>
      <c r="R17" s="654"/>
    </row>
    <row r="18" spans="1:20" s="43" customFormat="1" ht="15" customHeight="1" x14ac:dyDescent="0.25">
      <c r="A18" s="123">
        <f>_xlfn.RANK.EQ(N18,N$17:N$27)</f>
        <v>2</v>
      </c>
      <c r="B18" s="128" t="s">
        <v>383</v>
      </c>
      <c r="C18" s="198"/>
      <c r="D18" s="223">
        <v>1990</v>
      </c>
      <c r="E18" s="42" t="s">
        <v>5</v>
      </c>
      <c r="F18" s="42" t="s">
        <v>241</v>
      </c>
      <c r="G18" s="52" t="s">
        <v>183</v>
      </c>
      <c r="H18" s="237">
        <v>76.7</v>
      </c>
      <c r="I18" s="45">
        <v>73</v>
      </c>
      <c r="J18" s="45">
        <f>_xlfn.RANK.EQ(I18,I$17:I$27)</f>
        <v>3</v>
      </c>
      <c r="K18" s="42">
        <v>125</v>
      </c>
      <c r="L18" s="42">
        <f>K18/2</f>
        <v>62.5</v>
      </c>
      <c r="M18" s="45">
        <f>_xlfn.RANK.EQ(L18,L$17:L$27)</f>
        <v>2</v>
      </c>
      <c r="N18" s="45">
        <f>L18+I18</f>
        <v>135.5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-</v>
      </c>
      <c r="Q18" s="398" t="s">
        <v>384</v>
      </c>
      <c r="R18" s="74"/>
      <c r="T18" s="49"/>
    </row>
    <row r="19" spans="1:20" ht="15" customHeight="1" x14ac:dyDescent="0.25">
      <c r="A19" s="123">
        <f>_xlfn.RANK.EQ(N19,N$17:N$27)</f>
        <v>3</v>
      </c>
      <c r="B19" s="651" t="s">
        <v>382</v>
      </c>
      <c r="C19" s="231"/>
      <c r="D19" s="225">
        <v>1991</v>
      </c>
      <c r="E19" s="48" t="s">
        <v>5</v>
      </c>
      <c r="F19" s="42" t="s">
        <v>308</v>
      </c>
      <c r="G19" s="52" t="s">
        <v>183</v>
      </c>
      <c r="H19" s="237">
        <v>77.650000000000006</v>
      </c>
      <c r="I19" s="45">
        <v>81</v>
      </c>
      <c r="J19" s="45">
        <f>_xlfn.RANK.EQ(I19,I$17:I$27)</f>
        <v>2</v>
      </c>
      <c r="K19" s="42">
        <v>101</v>
      </c>
      <c r="L19" s="42">
        <f>K19/2</f>
        <v>50.5</v>
      </c>
      <c r="M19" s="45">
        <f>_xlfn.RANK.EQ(L19,L$17:L$27)</f>
        <v>3</v>
      </c>
      <c r="N19" s="45">
        <f>L19+I19</f>
        <v>131.5</v>
      </c>
      <c r="O19" s="45">
        <f>IF(A19=1,20,IF(A19=2,18,IF(A19=3,16,IF(A19&gt;19,0,19-A19))))</f>
        <v>16</v>
      </c>
      <c r="P19" s="219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177" t="s">
        <v>311</v>
      </c>
      <c r="R19" s="77"/>
      <c r="S19" s="43"/>
      <c r="T19" s="103"/>
    </row>
    <row r="20" spans="1:20" ht="15" customHeight="1" x14ac:dyDescent="0.25">
      <c r="A20" s="123">
        <f>_xlfn.RANK.EQ(N20,N$17:N$27)</f>
        <v>4</v>
      </c>
      <c r="B20" s="128" t="s">
        <v>367</v>
      </c>
      <c r="C20" s="198"/>
      <c r="D20" s="223">
        <v>2008</v>
      </c>
      <c r="E20" s="42">
        <v>1</v>
      </c>
      <c r="F20" s="42" t="s">
        <v>272</v>
      </c>
      <c r="G20" s="52" t="s">
        <v>297</v>
      </c>
      <c r="H20" s="240">
        <v>77.150000000000006</v>
      </c>
      <c r="I20" s="45">
        <v>49</v>
      </c>
      <c r="J20" s="45">
        <f>_xlfn.RANK.EQ(I20,I$17:I$27)</f>
        <v>4</v>
      </c>
      <c r="K20" s="50">
        <v>60</v>
      </c>
      <c r="L20" s="42">
        <f>K20/2</f>
        <v>30</v>
      </c>
      <c r="M20" s="45">
        <f>_xlfn.RANK.EQ(L20,L$17:L$27)</f>
        <v>4</v>
      </c>
      <c r="N20" s="45">
        <f>L20+I20</f>
        <v>79</v>
      </c>
      <c r="O20" s="45">
        <f>IF(A20=1,20,IF(A20=2,18,IF(A20=3,16,IF(A20&gt;19,0,19-A20))))</f>
        <v>15</v>
      </c>
      <c r="P20" s="219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580" t="s">
        <v>302</v>
      </c>
      <c r="R20" s="77"/>
      <c r="S20" s="43"/>
      <c r="T20" s="103"/>
    </row>
    <row r="21" spans="1:20" ht="15" hidden="1" customHeight="1" x14ac:dyDescent="0.25">
      <c r="A21" s="123">
        <f t="shared" ref="A21:A27" si="0">_xlfn.RANK.EQ(N21,N$17:N$27)</f>
        <v>5</v>
      </c>
      <c r="B21" s="128"/>
      <c r="C21" s="198"/>
      <c r="D21" s="223"/>
      <c r="E21" s="42"/>
      <c r="F21" s="42"/>
      <c r="G21" s="52"/>
      <c r="H21" s="237"/>
      <c r="I21" s="45"/>
      <c r="J21" s="45" t="e">
        <f t="shared" ref="J21:J27" si="1">_xlfn.RANK.EQ(I21,I$17:I$27)</f>
        <v>#N/A</v>
      </c>
      <c r="K21" s="42"/>
      <c r="L21" s="42">
        <f t="shared" ref="L21:L27" si="2">K21/2</f>
        <v>0</v>
      </c>
      <c r="M21" s="45">
        <f t="shared" ref="M21:M27" si="3">_xlfn.RANK.EQ(L21,L$17:L$27)</f>
        <v>5</v>
      </c>
      <c r="N21" s="45">
        <f t="shared" ref="N21:N27" si="4">L21+I21</f>
        <v>0</v>
      </c>
      <c r="O21" s="45">
        <f t="shared" ref="O21:O27" si="5">IF(A21=1,20,IF(A21=2,18,IF(A21=3,16,IF(A21&gt;19,0,19-A21))))</f>
        <v>14</v>
      </c>
      <c r="P21" s="219" t="str">
        <f t="shared" ref="P21:P27" si="6"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177"/>
      <c r="R21" s="77"/>
      <c r="S21" s="43"/>
      <c r="T21" s="103"/>
    </row>
    <row r="22" spans="1:20" ht="15" hidden="1" customHeight="1" x14ac:dyDescent="0.25">
      <c r="A22" s="123">
        <f t="shared" si="0"/>
        <v>5</v>
      </c>
      <c r="B22" s="128"/>
      <c r="C22" s="198"/>
      <c r="D22" s="223"/>
      <c r="E22" s="42"/>
      <c r="F22" s="42"/>
      <c r="G22" s="52"/>
      <c r="H22" s="237"/>
      <c r="I22" s="45"/>
      <c r="J22" s="45" t="e">
        <f t="shared" si="1"/>
        <v>#N/A</v>
      </c>
      <c r="K22" s="42"/>
      <c r="L22" s="42">
        <f t="shared" si="2"/>
        <v>0</v>
      </c>
      <c r="M22" s="45">
        <f t="shared" si="3"/>
        <v>5</v>
      </c>
      <c r="N22" s="45">
        <f t="shared" si="4"/>
        <v>0</v>
      </c>
      <c r="O22" s="45">
        <f t="shared" si="5"/>
        <v>14</v>
      </c>
      <c r="P22" s="219" t="str">
        <f t="shared" si="6"/>
        <v>-</v>
      </c>
      <c r="Q22" s="177"/>
      <c r="R22" s="77"/>
      <c r="S22" s="43"/>
      <c r="T22" s="103"/>
    </row>
    <row r="23" spans="1:20" ht="15" hidden="1" customHeight="1" x14ac:dyDescent="0.25">
      <c r="A23" s="222">
        <f t="shared" si="0"/>
        <v>5</v>
      </c>
      <c r="B23" s="128"/>
      <c r="C23" s="198"/>
      <c r="D23" s="223"/>
      <c r="E23" s="42"/>
      <c r="F23" s="42"/>
      <c r="G23" s="52"/>
      <c r="H23" s="237"/>
      <c r="I23" s="45"/>
      <c r="J23" s="45" t="e">
        <f t="shared" si="1"/>
        <v>#N/A</v>
      </c>
      <c r="K23" s="42"/>
      <c r="L23" s="42">
        <f t="shared" si="2"/>
        <v>0</v>
      </c>
      <c r="M23" s="45">
        <f t="shared" si="3"/>
        <v>5</v>
      </c>
      <c r="N23" s="45">
        <f t="shared" si="4"/>
        <v>0</v>
      </c>
      <c r="O23" s="45">
        <f t="shared" si="5"/>
        <v>14</v>
      </c>
      <c r="P23" s="219" t="str">
        <f t="shared" si="6"/>
        <v>-</v>
      </c>
      <c r="Q23" s="177"/>
      <c r="R23" s="77"/>
      <c r="S23" s="43"/>
      <c r="T23" s="103"/>
    </row>
    <row r="24" spans="1:20" ht="15" hidden="1" customHeight="1" x14ac:dyDescent="0.25">
      <c r="A24" s="222">
        <f t="shared" si="0"/>
        <v>5</v>
      </c>
      <c r="B24" s="128"/>
      <c r="C24" s="198"/>
      <c r="D24" s="223"/>
      <c r="E24" s="42"/>
      <c r="F24" s="42"/>
      <c r="G24" s="463"/>
      <c r="H24" s="237"/>
      <c r="I24" s="45"/>
      <c r="J24" s="45" t="e">
        <f t="shared" si="1"/>
        <v>#N/A</v>
      </c>
      <c r="K24" s="42"/>
      <c r="L24" s="42">
        <f t="shared" si="2"/>
        <v>0</v>
      </c>
      <c r="M24" s="45">
        <f t="shared" si="3"/>
        <v>5</v>
      </c>
      <c r="N24" s="45">
        <f t="shared" si="4"/>
        <v>0</v>
      </c>
      <c r="O24" s="45">
        <f t="shared" si="5"/>
        <v>14</v>
      </c>
      <c r="P24" s="219" t="str">
        <f t="shared" si="6"/>
        <v>-</v>
      </c>
      <c r="Q24" s="177"/>
      <c r="R24" s="77"/>
      <c r="S24" s="43"/>
      <c r="T24" s="103"/>
    </row>
    <row r="25" spans="1:20" ht="15" hidden="1" customHeight="1" x14ac:dyDescent="0.25">
      <c r="A25" s="222">
        <f t="shared" si="0"/>
        <v>5</v>
      </c>
      <c r="B25" s="128"/>
      <c r="C25" s="198"/>
      <c r="D25" s="223"/>
      <c r="E25" s="42"/>
      <c r="F25" s="42"/>
      <c r="G25" s="52"/>
      <c r="H25" s="237"/>
      <c r="I25" s="45"/>
      <c r="J25" s="45" t="e">
        <f t="shared" si="1"/>
        <v>#N/A</v>
      </c>
      <c r="K25" s="42"/>
      <c r="L25" s="42">
        <f t="shared" si="2"/>
        <v>0</v>
      </c>
      <c r="M25" s="45">
        <f t="shared" si="3"/>
        <v>5</v>
      </c>
      <c r="N25" s="45">
        <f t="shared" si="4"/>
        <v>0</v>
      </c>
      <c r="O25" s="45">
        <f t="shared" si="5"/>
        <v>14</v>
      </c>
      <c r="P25" s="219" t="str">
        <f t="shared" si="6"/>
        <v>-</v>
      </c>
      <c r="Q25" s="177"/>
      <c r="R25" s="77"/>
      <c r="S25" s="43"/>
      <c r="T25" s="103"/>
    </row>
    <row r="26" spans="1:20" ht="15" hidden="1" customHeight="1" x14ac:dyDescent="0.25">
      <c r="A26" s="222">
        <f t="shared" si="0"/>
        <v>5</v>
      </c>
      <c r="B26" s="128"/>
      <c r="C26" s="198"/>
      <c r="D26" s="223"/>
      <c r="E26" s="42"/>
      <c r="F26" s="42"/>
      <c r="G26" s="52"/>
      <c r="H26" s="237"/>
      <c r="I26" s="45"/>
      <c r="J26" s="45" t="e">
        <f t="shared" si="1"/>
        <v>#N/A</v>
      </c>
      <c r="K26" s="42"/>
      <c r="L26" s="42">
        <f t="shared" si="2"/>
        <v>0</v>
      </c>
      <c r="M26" s="45">
        <f t="shared" si="3"/>
        <v>5</v>
      </c>
      <c r="N26" s="45">
        <f t="shared" si="4"/>
        <v>0</v>
      </c>
      <c r="O26" s="45">
        <f t="shared" si="5"/>
        <v>14</v>
      </c>
      <c r="P26" s="219" t="str">
        <f t="shared" si="6"/>
        <v>-</v>
      </c>
      <c r="Q26" s="177"/>
      <c r="R26" s="77"/>
      <c r="S26" s="43"/>
      <c r="T26" s="103"/>
    </row>
    <row r="27" spans="1:20" s="43" customFormat="1" ht="15" hidden="1" customHeight="1" x14ac:dyDescent="0.25">
      <c r="A27" s="222">
        <f t="shared" si="0"/>
        <v>5</v>
      </c>
      <c r="B27" s="128"/>
      <c r="C27" s="198"/>
      <c r="D27" s="45"/>
      <c r="E27" s="42"/>
      <c r="F27" s="42"/>
      <c r="G27" s="52"/>
      <c r="H27" s="237"/>
      <c r="I27" s="45"/>
      <c r="J27" s="45" t="e">
        <f t="shared" si="1"/>
        <v>#N/A</v>
      </c>
      <c r="K27" s="42"/>
      <c r="L27" s="42">
        <f t="shared" si="2"/>
        <v>0</v>
      </c>
      <c r="M27" s="45">
        <f t="shared" si="3"/>
        <v>5</v>
      </c>
      <c r="N27" s="45">
        <f t="shared" si="4"/>
        <v>0</v>
      </c>
      <c r="O27" s="45">
        <f t="shared" si="5"/>
        <v>14</v>
      </c>
      <c r="P27" s="219" t="str">
        <f t="shared" si="6"/>
        <v>-</v>
      </c>
      <c r="Q27" s="177"/>
      <c r="R27" s="77"/>
      <c r="T27" s="49"/>
    </row>
    <row r="28" spans="1:20" x14ac:dyDescent="0.25"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20" ht="13" x14ac:dyDescent="0.3">
      <c r="A29" s="200" t="s">
        <v>16</v>
      </c>
      <c r="B29" s="103"/>
      <c r="C29" s="103"/>
      <c r="E29" s="257" t="s">
        <v>416</v>
      </c>
      <c r="F29" s="6"/>
      <c r="I29" s="200" t="s">
        <v>112</v>
      </c>
      <c r="J29" s="103"/>
      <c r="K29" s="103"/>
      <c r="O29" s="257" t="s">
        <v>417</v>
      </c>
    </row>
    <row r="30" spans="1:20" ht="13" x14ac:dyDescent="0.3">
      <c r="A30" s="200"/>
      <c r="B30" s="103"/>
      <c r="C30" s="103"/>
      <c r="E30" s="201"/>
      <c r="F30" s="6"/>
      <c r="I30" s="200"/>
      <c r="J30" s="103"/>
      <c r="K30" s="103"/>
      <c r="O30" s="257"/>
    </row>
    <row r="31" spans="1:20" ht="13" x14ac:dyDescent="0.3">
      <c r="A31" s="200" t="s">
        <v>17</v>
      </c>
      <c r="B31" s="103"/>
      <c r="C31" s="103"/>
      <c r="E31" s="5" t="s">
        <v>114</v>
      </c>
      <c r="F31" s="103"/>
      <c r="I31" s="200" t="s">
        <v>115</v>
      </c>
      <c r="J31" s="103"/>
      <c r="K31" s="103"/>
      <c r="O31" s="5" t="s">
        <v>336</v>
      </c>
    </row>
    <row r="32" spans="1:20" ht="13" x14ac:dyDescent="0.3">
      <c r="A32" s="200"/>
      <c r="B32" s="103"/>
      <c r="C32" s="103"/>
      <c r="D32" s="5"/>
      <c r="E32" s="103"/>
      <c r="F32" s="103"/>
      <c r="I32" s="103"/>
      <c r="J32" s="200"/>
      <c r="K32" s="103"/>
      <c r="M32" s="5"/>
    </row>
    <row r="33" spans="8:22" s="43" customFormat="1" x14ac:dyDescent="0.25"/>
    <row r="35" spans="8:22" x14ac:dyDescent="0.25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5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ht="13" x14ac:dyDescent="0.3">
      <c r="H37" s="9"/>
      <c r="I37" s="759"/>
      <c r="J37" s="759"/>
      <c r="K37" s="759"/>
      <c r="L37" s="759"/>
      <c r="M37" s="759"/>
      <c r="N37" s="759"/>
      <c r="O37" s="759"/>
      <c r="P37" s="759"/>
      <c r="Q37" s="759"/>
      <c r="R37" s="759"/>
      <c r="S37" s="759"/>
      <c r="T37" s="759"/>
      <c r="U37" s="759"/>
      <c r="V37" s="759"/>
    </row>
    <row r="38" spans="8:22" ht="13" x14ac:dyDescent="0.3">
      <c r="H38" s="9"/>
      <c r="I38" s="759"/>
      <c r="J38" s="759"/>
      <c r="K38" s="759"/>
      <c r="L38" s="759"/>
      <c r="M38" s="759"/>
      <c r="N38" s="759"/>
      <c r="O38" s="759"/>
      <c r="P38" s="759"/>
      <c r="Q38" s="759"/>
      <c r="R38" s="759"/>
      <c r="S38" s="759"/>
      <c r="T38" s="759"/>
      <c r="U38" s="759"/>
      <c r="V38" s="759"/>
    </row>
    <row r="39" spans="8:22" x14ac:dyDescent="0.2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0">
      <sortCondition ref="A15:A16"/>
    </sortState>
  </autoFilter>
  <sortState ref="A17:Q20">
    <sortCondition ref="A17:A20"/>
  </sortState>
  <mergeCells count="32">
    <mergeCell ref="Q15:R16"/>
    <mergeCell ref="I37:V37"/>
    <mergeCell ref="I38:V38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1"/>
  <sheetViews>
    <sheetView view="pageBreakPreview" topLeftCell="B3" zoomScale="80" zoomScaleNormal="55" zoomScaleSheetLayoutView="80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2.453125" style="21" customWidth="1"/>
    <col min="4" max="4" width="9.453125" style="21" customWidth="1"/>
    <col min="5" max="5" width="7.453125" style="21" customWidth="1"/>
    <col min="6" max="6" width="21.81640625" style="21" bestFit="1" customWidth="1"/>
    <col min="7" max="7" width="29.26953125" style="21" bestFit="1" customWidth="1"/>
    <col min="8" max="9" width="7.7265625" style="21" customWidth="1"/>
    <col min="10" max="10" width="7.7265625" style="102" customWidth="1"/>
    <col min="11" max="12" width="7.7265625" style="21" customWidth="1"/>
    <col min="13" max="13" width="7.7265625" style="102" customWidth="1"/>
    <col min="14" max="15" width="7.7265625" style="21" customWidth="1"/>
    <col min="16" max="16" width="8.453125" style="21" customWidth="1"/>
    <col min="17" max="17" width="17.1796875" style="21" customWidth="1"/>
    <col min="18" max="18" width="15" style="21" customWidth="1"/>
    <col min="19" max="16384" width="9.1796875" style="21"/>
  </cols>
  <sheetData>
    <row r="1" spans="1:20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s="102" customFormat="1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s="102" customFormat="1" ht="9" customHeight="1" x14ac:dyDescent="0.25"/>
    <row r="6" spans="1:20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s="102" customFormat="1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s="102" customFormat="1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203" t="s">
        <v>3</v>
      </c>
      <c r="Q9" s="203" t="s">
        <v>4</v>
      </c>
      <c r="R9" s="203" t="s">
        <v>5</v>
      </c>
    </row>
    <row r="10" spans="1:20" s="102" customFormat="1" ht="15" customHeight="1" x14ac:dyDescent="0.35">
      <c r="A10" s="217">
        <v>166</v>
      </c>
      <c r="B10" s="217">
        <v>210</v>
      </c>
      <c r="C10" s="217">
        <v>251.5</v>
      </c>
      <c r="D10" s="685" t="s">
        <v>83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234</v>
      </c>
      <c r="Q10" s="208">
        <v>178</v>
      </c>
      <c r="R10" s="208">
        <v>117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15"/>
      <c r="K12" s="202"/>
      <c r="L12" s="202"/>
      <c r="M12" s="215"/>
      <c r="N12" s="202"/>
      <c r="O12" s="202"/>
      <c r="P12" s="54"/>
      <c r="Q12" s="54"/>
      <c r="R12" s="54"/>
    </row>
    <row r="13" spans="1:20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15"/>
      <c r="K13" s="202"/>
      <c r="L13" s="202"/>
      <c r="M13" s="215"/>
      <c r="N13" s="202"/>
      <c r="O13" s="202"/>
      <c r="P13" s="54"/>
      <c r="Q13" s="54"/>
      <c r="R13" s="54"/>
    </row>
    <row r="14" spans="1:20" s="102" customFormat="1" x14ac:dyDescent="0.25"/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2" s="43" customFormat="1" ht="15" customHeight="1" x14ac:dyDescent="0.25">
      <c r="A17" s="123">
        <f t="shared" ref="A17:A22" si="0">_xlfn.RANK.EQ(N17,N$17:N$37)</f>
        <v>1</v>
      </c>
      <c r="B17" s="105" t="s">
        <v>306</v>
      </c>
      <c r="C17" s="108"/>
      <c r="D17" s="45">
        <v>1990</v>
      </c>
      <c r="E17" s="42" t="s">
        <v>4</v>
      </c>
      <c r="F17" s="42" t="s">
        <v>299</v>
      </c>
      <c r="G17" s="42" t="s">
        <v>183</v>
      </c>
      <c r="H17" s="240">
        <v>84.6</v>
      </c>
      <c r="I17" s="45">
        <v>101</v>
      </c>
      <c r="J17" s="85">
        <f t="shared" ref="J17:J22" si="1">_xlfn.RANK.EQ(I17,I$17:I$37)</f>
        <v>3</v>
      </c>
      <c r="K17" s="45">
        <v>188</v>
      </c>
      <c r="L17" s="42">
        <f t="shared" ref="L17:L22" si="2">K17/2</f>
        <v>94</v>
      </c>
      <c r="M17" s="85">
        <f t="shared" ref="M17:M22" si="3">_xlfn.RANK.EQ(L17,L$17:L$37)</f>
        <v>1</v>
      </c>
      <c r="N17" s="45">
        <f t="shared" ref="N17:N22" si="4">L17+I17</f>
        <v>195</v>
      </c>
      <c r="O17" s="45">
        <f t="shared" ref="O17:O22" si="5">IF(A17=1,20,IF(A17=2,18,IF(A17=3,16,IF(A17&gt;19,0,19-A17))))</f>
        <v>20</v>
      </c>
      <c r="P17" s="42" t="str">
        <f t="shared" ref="P17:P22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655" t="s">
        <v>309</v>
      </c>
      <c r="R17" s="37"/>
    </row>
    <row r="18" spans="1:22" s="46" customFormat="1" ht="15" customHeight="1" x14ac:dyDescent="0.25">
      <c r="A18" s="123">
        <f t="shared" si="0"/>
        <v>2</v>
      </c>
      <c r="B18" s="581" t="s">
        <v>385</v>
      </c>
      <c r="C18" s="582"/>
      <c r="D18" s="86">
        <v>2000</v>
      </c>
      <c r="E18" s="83">
        <v>1</v>
      </c>
      <c r="F18" s="83" t="s">
        <v>218</v>
      </c>
      <c r="G18" s="83" t="s">
        <v>379</v>
      </c>
      <c r="H18" s="240">
        <v>84.1</v>
      </c>
      <c r="I18" s="85">
        <v>107</v>
      </c>
      <c r="J18" s="85">
        <f t="shared" si="1"/>
        <v>1</v>
      </c>
      <c r="K18" s="85">
        <v>135</v>
      </c>
      <c r="L18" s="42">
        <f t="shared" si="2"/>
        <v>67.5</v>
      </c>
      <c r="M18" s="85">
        <f t="shared" si="3"/>
        <v>2</v>
      </c>
      <c r="N18" s="45">
        <f t="shared" si="4"/>
        <v>174.5</v>
      </c>
      <c r="O18" s="45">
        <f t="shared" si="5"/>
        <v>18</v>
      </c>
      <c r="P18" s="42" t="str">
        <f t="shared" si="6"/>
        <v>+КМС</v>
      </c>
      <c r="Q18" s="583" t="s">
        <v>298</v>
      </c>
      <c r="R18" s="67"/>
      <c r="S18" s="43"/>
    </row>
    <row r="19" spans="1:22" s="43" customFormat="1" ht="15" customHeight="1" x14ac:dyDescent="0.25">
      <c r="A19" s="123">
        <f t="shared" si="0"/>
        <v>3</v>
      </c>
      <c r="B19" s="229" t="s">
        <v>386</v>
      </c>
      <c r="C19" s="228"/>
      <c r="D19" s="86">
        <v>1998</v>
      </c>
      <c r="E19" s="83" t="s">
        <v>4</v>
      </c>
      <c r="F19" s="83" t="s">
        <v>218</v>
      </c>
      <c r="G19" s="83" t="s">
        <v>345</v>
      </c>
      <c r="H19" s="240">
        <v>85</v>
      </c>
      <c r="I19" s="85">
        <v>105</v>
      </c>
      <c r="J19" s="85">
        <f t="shared" si="1"/>
        <v>2</v>
      </c>
      <c r="K19" s="83">
        <v>86</v>
      </c>
      <c r="L19" s="42">
        <f t="shared" si="2"/>
        <v>43</v>
      </c>
      <c r="M19" s="85">
        <f t="shared" si="3"/>
        <v>4</v>
      </c>
      <c r="N19" s="45">
        <f t="shared" si="4"/>
        <v>148</v>
      </c>
      <c r="O19" s="45">
        <f t="shared" si="5"/>
        <v>16</v>
      </c>
      <c r="P19" s="219" t="str">
        <f t="shared" si="6"/>
        <v>КМС</v>
      </c>
      <c r="Q19" s="90" t="s">
        <v>221</v>
      </c>
      <c r="R19" s="38"/>
      <c r="T19" s="49"/>
    </row>
    <row r="20" spans="1:22" s="43" customFormat="1" ht="15" customHeight="1" x14ac:dyDescent="0.25">
      <c r="A20" s="123">
        <f t="shared" si="0"/>
        <v>4</v>
      </c>
      <c r="B20" s="651" t="s">
        <v>352</v>
      </c>
      <c r="C20" s="231"/>
      <c r="D20" s="48">
        <v>1997</v>
      </c>
      <c r="E20" s="48" t="s">
        <v>5</v>
      </c>
      <c r="F20" s="42" t="s">
        <v>299</v>
      </c>
      <c r="G20" s="42" t="s">
        <v>183</v>
      </c>
      <c r="H20" s="240">
        <v>84.35</v>
      </c>
      <c r="I20" s="45">
        <v>90</v>
      </c>
      <c r="J20" s="85">
        <f t="shared" si="1"/>
        <v>4</v>
      </c>
      <c r="K20" s="45">
        <v>98</v>
      </c>
      <c r="L20" s="42">
        <f t="shared" si="2"/>
        <v>49</v>
      </c>
      <c r="M20" s="85">
        <f t="shared" si="3"/>
        <v>3</v>
      </c>
      <c r="N20" s="45">
        <f t="shared" si="4"/>
        <v>139</v>
      </c>
      <c r="O20" s="45">
        <f t="shared" si="5"/>
        <v>15</v>
      </c>
      <c r="P20" s="219" t="str">
        <f t="shared" si="6"/>
        <v>КМС</v>
      </c>
      <c r="Q20" s="75" t="s">
        <v>353</v>
      </c>
      <c r="R20" s="104"/>
      <c r="T20" s="49"/>
    </row>
    <row r="21" spans="1:22" s="43" customFormat="1" ht="15" customHeight="1" x14ac:dyDescent="0.25">
      <c r="A21" s="123">
        <f t="shared" si="0"/>
        <v>5</v>
      </c>
      <c r="B21" s="229" t="s">
        <v>305</v>
      </c>
      <c r="C21" s="228"/>
      <c r="D21" s="86">
        <v>2002</v>
      </c>
      <c r="E21" s="83" t="s">
        <v>5</v>
      </c>
      <c r="F21" s="83" t="s">
        <v>218</v>
      </c>
      <c r="G21" s="83" t="s">
        <v>345</v>
      </c>
      <c r="H21" s="199">
        <v>80.5</v>
      </c>
      <c r="I21" s="85">
        <v>57</v>
      </c>
      <c r="J21" s="85">
        <f t="shared" si="1"/>
        <v>5</v>
      </c>
      <c r="K21" s="85">
        <v>32</v>
      </c>
      <c r="L21" s="42">
        <f t="shared" si="2"/>
        <v>16</v>
      </c>
      <c r="M21" s="85">
        <f t="shared" si="3"/>
        <v>6</v>
      </c>
      <c r="N21" s="45">
        <f t="shared" si="4"/>
        <v>73</v>
      </c>
      <c r="O21" s="45">
        <f t="shared" si="5"/>
        <v>14</v>
      </c>
      <c r="P21" s="219" t="str">
        <f t="shared" si="6"/>
        <v>-</v>
      </c>
      <c r="Q21" s="90" t="s">
        <v>356</v>
      </c>
      <c r="R21" s="77"/>
      <c r="T21" s="49"/>
    </row>
    <row r="22" spans="1:22" s="43" customFormat="1" ht="15" customHeight="1" x14ac:dyDescent="0.25">
      <c r="A22" s="123">
        <f t="shared" si="0"/>
        <v>6</v>
      </c>
      <c r="B22" s="229" t="s">
        <v>290</v>
      </c>
      <c r="C22" s="228"/>
      <c r="D22" s="86">
        <v>1980</v>
      </c>
      <c r="E22" s="83" t="s">
        <v>5</v>
      </c>
      <c r="F22" s="83" t="s">
        <v>218</v>
      </c>
      <c r="G22" s="83" t="s">
        <v>183</v>
      </c>
      <c r="H22" s="240">
        <v>84.15</v>
      </c>
      <c r="I22" s="85">
        <v>26</v>
      </c>
      <c r="J22" s="85">
        <f t="shared" si="1"/>
        <v>6</v>
      </c>
      <c r="K22" s="83">
        <v>80</v>
      </c>
      <c r="L22" s="42">
        <f t="shared" si="2"/>
        <v>40</v>
      </c>
      <c r="M22" s="85">
        <f t="shared" si="3"/>
        <v>5</v>
      </c>
      <c r="N22" s="45">
        <f t="shared" si="4"/>
        <v>66</v>
      </c>
      <c r="O22" s="45">
        <f t="shared" si="5"/>
        <v>13</v>
      </c>
      <c r="P22" s="219" t="str">
        <f t="shared" si="6"/>
        <v>-</v>
      </c>
      <c r="Q22" s="90" t="s">
        <v>246</v>
      </c>
      <c r="R22" s="38"/>
      <c r="T22" s="49"/>
    </row>
    <row r="23" spans="1:22" s="43" customFormat="1" ht="15" hidden="1" customHeight="1" x14ac:dyDescent="0.25">
      <c r="A23" s="123">
        <f t="shared" ref="A23" si="7">_xlfn.RANK.EQ(N23,N$17:N$37)</f>
        <v>7</v>
      </c>
      <c r="B23" s="229"/>
      <c r="C23" s="228"/>
      <c r="D23" s="86"/>
      <c r="E23" s="83"/>
      <c r="F23" s="83"/>
      <c r="G23" s="83"/>
      <c r="H23" s="199"/>
      <c r="I23" s="85"/>
      <c r="J23" s="85" t="e">
        <f t="shared" ref="J23" si="8">_xlfn.RANK.EQ(I23,I$17:I$37)</f>
        <v>#N/A</v>
      </c>
      <c r="K23" s="83"/>
      <c r="L23" s="42">
        <f t="shared" ref="L23" si="9">K23/2</f>
        <v>0</v>
      </c>
      <c r="M23" s="85">
        <f t="shared" ref="M23" si="10">_xlfn.RANK.EQ(L23,L$17:L$37)</f>
        <v>7</v>
      </c>
      <c r="N23" s="45">
        <f t="shared" ref="N23" si="11">L23+I23</f>
        <v>0</v>
      </c>
      <c r="O23" s="45">
        <f t="shared" ref="O23" si="12">IF(A23=1,20,IF(A23=2,18,IF(A23=3,16,IF(A23&gt;19,0,19-A23))))</f>
        <v>12</v>
      </c>
      <c r="P23" s="219" t="str">
        <f t="shared" ref="P23" si="13"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90"/>
      <c r="R23" s="38"/>
      <c r="T23" s="49"/>
    </row>
    <row r="24" spans="1:22" s="43" customFormat="1" ht="15" hidden="1" customHeight="1" x14ac:dyDescent="0.25">
      <c r="A24" s="123">
        <f t="shared" ref="A24:A37" si="14">_xlfn.RANK.EQ(N24,N$17:N$37)</f>
        <v>7</v>
      </c>
      <c r="B24" s="229"/>
      <c r="C24" s="228"/>
      <c r="D24" s="86"/>
      <c r="E24" s="83"/>
      <c r="F24" s="83"/>
      <c r="G24" s="83"/>
      <c r="H24" s="199"/>
      <c r="I24" s="85"/>
      <c r="J24" s="85" t="e">
        <f t="shared" ref="J24:J37" si="15">_xlfn.RANK.EQ(I24,I$17:I$37)</f>
        <v>#N/A</v>
      </c>
      <c r="K24" s="83"/>
      <c r="L24" s="42">
        <f t="shared" ref="L24:L34" si="16">K24/2</f>
        <v>0</v>
      </c>
      <c r="M24" s="85">
        <f t="shared" ref="M24:M37" si="17">_xlfn.RANK.EQ(L24,L$17:L$37)</f>
        <v>7</v>
      </c>
      <c r="N24" s="45">
        <f t="shared" ref="N24:N34" si="18">L24+I24</f>
        <v>0</v>
      </c>
      <c r="O24" s="45">
        <f t="shared" ref="O24:O37" si="19">IF(A24=1,20,IF(A24=2,18,IF(A24=3,16,IF(A24&gt;19,0,19-A24))))</f>
        <v>12</v>
      </c>
      <c r="P24" s="219" t="str">
        <f t="shared" ref="P24:P34" si="20">IF(AND(NOT(OR(E24="МСМК",E24="ЗМС")),N24&gt;=$P$10),"+МСМК",IF(AND(OR(E24="МСМК",E24="ЗМС"),N24&gt;=$P$10),"МСМК",IF(AND(NOT(OR(E24="МСМК",E24="МС",E24="ЗМС")),N24&gt;=$Q$10),"+МС",IF(AND(OR(E24="МСМК",E24="МС",E24="ЗМС"),N24&gt;=$Q$10),"МС",IF(AND(NOT(OR(E24="ЗМС",E24="МСМК",E24="МС",E24="КМС")),N24&gt;=$R$10),"+КМС",IF(AND(OR(E24="ЗМС",E24="МСМК",E24="МС",E24="КМС"),N24&gt;=$R$10),"КМС","-"))))))</f>
        <v>-</v>
      </c>
      <c r="Q24" s="97"/>
      <c r="R24" s="38"/>
      <c r="T24" s="49"/>
    </row>
    <row r="25" spans="1:22" s="43" customFormat="1" ht="15" hidden="1" customHeight="1" x14ac:dyDescent="0.25">
      <c r="A25" s="123">
        <f t="shared" si="14"/>
        <v>7</v>
      </c>
      <c r="B25" s="229"/>
      <c r="C25" s="228"/>
      <c r="D25" s="86"/>
      <c r="E25" s="83"/>
      <c r="F25" s="83"/>
      <c r="G25" s="83"/>
      <c r="H25" s="199"/>
      <c r="I25" s="85"/>
      <c r="J25" s="85" t="e">
        <f t="shared" si="15"/>
        <v>#N/A</v>
      </c>
      <c r="K25" s="83"/>
      <c r="L25" s="42">
        <f t="shared" si="16"/>
        <v>0</v>
      </c>
      <c r="M25" s="85">
        <f t="shared" si="17"/>
        <v>7</v>
      </c>
      <c r="N25" s="45">
        <f t="shared" si="18"/>
        <v>0</v>
      </c>
      <c r="O25" s="45">
        <f t="shared" si="19"/>
        <v>12</v>
      </c>
      <c r="P25" s="219" t="str">
        <f t="shared" si="20"/>
        <v>-</v>
      </c>
      <c r="Q25" s="90"/>
      <c r="R25" s="38"/>
      <c r="T25" s="49"/>
    </row>
    <row r="26" spans="1:22" s="43" customFormat="1" ht="15" hidden="1" customHeight="1" x14ac:dyDescent="0.25">
      <c r="A26" s="123">
        <f t="shared" si="14"/>
        <v>7</v>
      </c>
      <c r="B26" s="229"/>
      <c r="C26" s="228"/>
      <c r="D26" s="86"/>
      <c r="E26" s="83"/>
      <c r="F26" s="83"/>
      <c r="G26" s="83"/>
      <c r="H26" s="199"/>
      <c r="I26" s="85"/>
      <c r="J26" s="85" t="e">
        <f t="shared" si="15"/>
        <v>#N/A</v>
      </c>
      <c r="K26" s="83"/>
      <c r="L26" s="42">
        <f t="shared" si="16"/>
        <v>0</v>
      </c>
      <c r="M26" s="85">
        <f t="shared" si="17"/>
        <v>7</v>
      </c>
      <c r="N26" s="45">
        <f t="shared" si="18"/>
        <v>0</v>
      </c>
      <c r="O26" s="45">
        <f t="shared" si="19"/>
        <v>12</v>
      </c>
      <c r="P26" s="219" t="str">
        <f t="shared" si="20"/>
        <v>-</v>
      </c>
      <c r="Q26" s="75"/>
      <c r="R26" s="38"/>
      <c r="T26" s="49"/>
    </row>
    <row r="27" spans="1:22" s="43" customFormat="1" ht="15" hidden="1" customHeight="1" x14ac:dyDescent="0.25">
      <c r="A27" s="123">
        <f t="shared" si="14"/>
        <v>7</v>
      </c>
      <c r="B27" s="229"/>
      <c r="C27" s="228"/>
      <c r="D27" s="86"/>
      <c r="E27" s="83"/>
      <c r="F27" s="83"/>
      <c r="G27" s="83"/>
      <c r="H27" s="199"/>
      <c r="I27" s="85"/>
      <c r="J27" s="85" t="e">
        <f t="shared" si="15"/>
        <v>#N/A</v>
      </c>
      <c r="K27" s="83"/>
      <c r="L27" s="42">
        <f t="shared" si="16"/>
        <v>0</v>
      </c>
      <c r="M27" s="85">
        <f t="shared" si="17"/>
        <v>7</v>
      </c>
      <c r="N27" s="45">
        <f t="shared" si="18"/>
        <v>0</v>
      </c>
      <c r="O27" s="45">
        <f t="shared" si="19"/>
        <v>12</v>
      </c>
      <c r="P27" s="219" t="str">
        <f t="shared" si="20"/>
        <v>-</v>
      </c>
      <c r="Q27" s="90"/>
      <c r="R27" s="38"/>
      <c r="T27" s="103"/>
      <c r="U27" s="102"/>
      <c r="V27" s="102"/>
    </row>
    <row r="28" spans="1:22" ht="15" hidden="1" customHeight="1" x14ac:dyDescent="0.25">
      <c r="A28" s="123">
        <f t="shared" si="14"/>
        <v>7</v>
      </c>
      <c r="B28" s="229"/>
      <c r="C28" s="228"/>
      <c r="D28" s="45"/>
      <c r="E28" s="42"/>
      <c r="F28" s="42"/>
      <c r="G28" s="393"/>
      <c r="H28" s="237"/>
      <c r="I28" s="45"/>
      <c r="J28" s="85" t="e">
        <f t="shared" si="15"/>
        <v>#N/A</v>
      </c>
      <c r="K28" s="42"/>
      <c r="L28" s="42">
        <f t="shared" si="16"/>
        <v>0</v>
      </c>
      <c r="M28" s="85">
        <f t="shared" si="17"/>
        <v>7</v>
      </c>
      <c r="N28" s="45">
        <f t="shared" si="18"/>
        <v>0</v>
      </c>
      <c r="O28" s="45">
        <f t="shared" si="19"/>
        <v>12</v>
      </c>
      <c r="P28" s="42" t="str">
        <f t="shared" si="20"/>
        <v>-</v>
      </c>
      <c r="Q28" s="90"/>
      <c r="R28" s="38"/>
      <c r="S28" s="43"/>
      <c r="T28" s="39"/>
    </row>
    <row r="29" spans="1:22" ht="15" hidden="1" customHeight="1" x14ac:dyDescent="0.25">
      <c r="A29" s="123">
        <f t="shared" si="14"/>
        <v>7</v>
      </c>
      <c r="B29" s="107"/>
      <c r="C29" s="100"/>
      <c r="D29" s="48"/>
      <c r="E29" s="48"/>
      <c r="F29" s="42"/>
      <c r="G29" s="42"/>
      <c r="H29" s="240"/>
      <c r="I29" s="45"/>
      <c r="J29" s="85" t="e">
        <f t="shared" si="15"/>
        <v>#N/A</v>
      </c>
      <c r="K29" s="50"/>
      <c r="L29" s="42">
        <f t="shared" si="16"/>
        <v>0</v>
      </c>
      <c r="M29" s="85">
        <f t="shared" si="17"/>
        <v>7</v>
      </c>
      <c r="N29" s="45">
        <f t="shared" si="18"/>
        <v>0</v>
      </c>
      <c r="O29" s="45">
        <f t="shared" si="19"/>
        <v>12</v>
      </c>
      <c r="P29" s="42" t="str">
        <f t="shared" si="20"/>
        <v>-</v>
      </c>
      <c r="Q29" s="88"/>
      <c r="R29" s="38"/>
      <c r="S29" s="43"/>
      <c r="T29" s="49"/>
      <c r="U29" s="43"/>
      <c r="V29" s="43"/>
    </row>
    <row r="30" spans="1:22" ht="15" hidden="1" customHeight="1" x14ac:dyDescent="0.25">
      <c r="A30" s="123">
        <f t="shared" si="14"/>
        <v>7</v>
      </c>
      <c r="B30" s="105"/>
      <c r="C30" s="108"/>
      <c r="D30" s="48"/>
      <c r="E30" s="48"/>
      <c r="F30" s="83"/>
      <c r="G30" s="42"/>
      <c r="H30" s="237"/>
      <c r="I30" s="45"/>
      <c r="J30" s="85" t="e">
        <f t="shared" si="15"/>
        <v>#N/A</v>
      </c>
      <c r="K30" s="50"/>
      <c r="L30" s="42">
        <f t="shared" si="16"/>
        <v>0</v>
      </c>
      <c r="M30" s="85">
        <f t="shared" si="17"/>
        <v>7</v>
      </c>
      <c r="N30" s="45">
        <f t="shared" si="18"/>
        <v>0</v>
      </c>
      <c r="O30" s="45">
        <f t="shared" si="19"/>
        <v>12</v>
      </c>
      <c r="P30" s="42" t="str">
        <f t="shared" si="20"/>
        <v>-</v>
      </c>
      <c r="Q30" s="398"/>
      <c r="R30" s="74"/>
      <c r="S30" s="43"/>
      <c r="T30" s="49"/>
      <c r="U30" s="43"/>
      <c r="V30" s="43"/>
    </row>
    <row r="31" spans="1:22" ht="15" hidden="1" customHeight="1" x14ac:dyDescent="0.25">
      <c r="A31" s="123">
        <f t="shared" si="14"/>
        <v>7</v>
      </c>
      <c r="B31" s="107"/>
      <c r="C31" s="100"/>
      <c r="D31" s="86"/>
      <c r="E31" s="83"/>
      <c r="F31" s="83"/>
      <c r="G31" s="83"/>
      <c r="H31" s="199"/>
      <c r="I31" s="85"/>
      <c r="J31" s="85" t="e">
        <f t="shared" si="15"/>
        <v>#N/A</v>
      </c>
      <c r="K31" s="83"/>
      <c r="L31" s="42">
        <f t="shared" si="16"/>
        <v>0</v>
      </c>
      <c r="M31" s="85">
        <f t="shared" si="17"/>
        <v>7</v>
      </c>
      <c r="N31" s="45">
        <f t="shared" si="18"/>
        <v>0</v>
      </c>
      <c r="O31" s="45">
        <f t="shared" si="19"/>
        <v>12</v>
      </c>
      <c r="P31" s="42" t="str">
        <f t="shared" si="20"/>
        <v>-</v>
      </c>
      <c r="Q31" s="88"/>
      <c r="R31" s="38"/>
      <c r="S31" s="43"/>
      <c r="T31" s="39"/>
    </row>
    <row r="32" spans="1:22" ht="15" hidden="1" customHeight="1" x14ac:dyDescent="0.25">
      <c r="A32" s="123">
        <f t="shared" si="14"/>
        <v>7</v>
      </c>
      <c r="B32" s="100"/>
      <c r="C32" s="100"/>
      <c r="D32" s="86"/>
      <c r="E32" s="83"/>
      <c r="F32" s="83"/>
      <c r="G32" s="83"/>
      <c r="H32" s="84"/>
      <c r="I32" s="85"/>
      <c r="J32" s="85" t="e">
        <f t="shared" si="15"/>
        <v>#N/A</v>
      </c>
      <c r="K32" s="83"/>
      <c r="L32" s="42">
        <f t="shared" si="16"/>
        <v>0</v>
      </c>
      <c r="M32" s="85">
        <f t="shared" si="17"/>
        <v>7</v>
      </c>
      <c r="N32" s="45">
        <f t="shared" si="18"/>
        <v>0</v>
      </c>
      <c r="O32" s="45">
        <f t="shared" si="19"/>
        <v>12</v>
      </c>
      <c r="P32" s="42" t="str">
        <f t="shared" si="20"/>
        <v>-</v>
      </c>
      <c r="Q32" s="397"/>
      <c r="R32" s="89"/>
      <c r="T32" s="39"/>
    </row>
    <row r="33" spans="1:22" s="102" customFormat="1" ht="15" hidden="1" customHeight="1" x14ac:dyDescent="0.25">
      <c r="A33" s="123">
        <f t="shared" si="14"/>
        <v>7</v>
      </c>
      <c r="B33" s="128"/>
      <c r="C33" s="198"/>
      <c r="D33" s="223"/>
      <c r="E33" s="42"/>
      <c r="F33" s="83"/>
      <c r="G33" s="52"/>
      <c r="H33" s="237"/>
      <c r="I33" s="45"/>
      <c r="J33" s="85" t="e">
        <f t="shared" si="15"/>
        <v>#N/A</v>
      </c>
      <c r="K33" s="42"/>
      <c r="L33" s="42">
        <f t="shared" si="16"/>
        <v>0</v>
      </c>
      <c r="M33" s="85">
        <f t="shared" si="17"/>
        <v>7</v>
      </c>
      <c r="N33" s="45">
        <f t="shared" si="18"/>
        <v>0</v>
      </c>
      <c r="O33" s="45">
        <f t="shared" si="19"/>
        <v>12</v>
      </c>
      <c r="P33" s="219" t="str">
        <f t="shared" si="20"/>
        <v>-</v>
      </c>
      <c r="Q33" s="177"/>
      <c r="R33" s="77"/>
      <c r="T33" s="103"/>
    </row>
    <row r="34" spans="1:22" s="102" customFormat="1" ht="15" hidden="1" customHeight="1" x14ac:dyDescent="0.25">
      <c r="A34" s="123">
        <f t="shared" si="14"/>
        <v>7</v>
      </c>
      <c r="B34" s="227"/>
      <c r="C34" s="228"/>
      <c r="D34" s="224"/>
      <c r="E34" s="83"/>
      <c r="F34" s="83"/>
      <c r="G34" s="83"/>
      <c r="H34" s="84"/>
      <c r="I34" s="85"/>
      <c r="J34" s="85" t="e">
        <f t="shared" si="15"/>
        <v>#N/A</v>
      </c>
      <c r="K34" s="83"/>
      <c r="L34" s="42">
        <f t="shared" si="16"/>
        <v>0</v>
      </c>
      <c r="M34" s="85">
        <f t="shared" si="17"/>
        <v>7</v>
      </c>
      <c r="N34" s="45">
        <f t="shared" si="18"/>
        <v>0</v>
      </c>
      <c r="O34" s="45">
        <f t="shared" si="19"/>
        <v>12</v>
      </c>
      <c r="P34" s="219" t="str">
        <f t="shared" si="20"/>
        <v>-</v>
      </c>
      <c r="Q34" s="90"/>
      <c r="R34" s="38"/>
      <c r="T34" s="103"/>
    </row>
    <row r="35" spans="1:22" s="79" customFormat="1" ht="15" hidden="1" customHeight="1" x14ac:dyDescent="0.25">
      <c r="A35" s="123">
        <f t="shared" si="14"/>
        <v>7</v>
      </c>
      <c r="B35" s="107"/>
      <c r="C35" s="100"/>
      <c r="D35" s="86"/>
      <c r="E35" s="83"/>
      <c r="F35" s="83"/>
      <c r="G35" s="83"/>
      <c r="H35" s="84"/>
      <c r="I35" s="85"/>
      <c r="J35" s="85" t="e">
        <f t="shared" si="15"/>
        <v>#N/A</v>
      </c>
      <c r="K35" s="83"/>
      <c r="L35" s="42">
        <f t="shared" ref="L35:L37" si="21">K35/2</f>
        <v>0</v>
      </c>
      <c r="M35" s="85">
        <f t="shared" si="17"/>
        <v>7</v>
      </c>
      <c r="N35" s="45">
        <f t="shared" ref="N35:N37" si="22">L35+I35</f>
        <v>0</v>
      </c>
      <c r="O35" s="45">
        <f t="shared" si="19"/>
        <v>12</v>
      </c>
      <c r="P35" s="42" t="str">
        <f t="shared" ref="P35:P37" si="23">IF(AND(NOT(OR(E35="МСМК",E35="ЗМС")),N35&gt;=$P$10),"+МСМК",IF(AND(OR(E35="МСМК",E35="ЗМС"),N35&gt;=$P$10),"МСМК",IF(AND(NOT(OR(E35="МСМК",E35="МС",E35="ЗМС")),N35&gt;=$Q$10),"+МС",IF(AND(OR(E35="МСМК",E35="МС",E35="ЗМС"),N35&gt;=$Q$10),"МС",IF(AND(NOT(OR(E35="ЗМС",E35="МСМК",E35="МС",E35="КМС")),N35&gt;=$R$10),"+КМС",IF(AND(OR(E35="ЗМС",E35="МСМК",E35="МС",E35="КМС"),N35&gt;=$R$10),"КМС","-"))))))</f>
        <v>-</v>
      </c>
      <c r="Q35" s="90"/>
      <c r="R35" s="38"/>
      <c r="S35" s="102"/>
      <c r="T35" s="43"/>
      <c r="U35" s="43"/>
      <c r="V35" s="43"/>
    </row>
    <row r="36" spans="1:22" s="79" customFormat="1" ht="15" hidden="1" customHeight="1" x14ac:dyDescent="0.25">
      <c r="A36" s="123">
        <f t="shared" si="14"/>
        <v>7</v>
      </c>
      <c r="B36" s="100"/>
      <c r="C36" s="100"/>
      <c r="D36" s="86"/>
      <c r="E36" s="83"/>
      <c r="F36" s="83"/>
      <c r="G36" s="83"/>
      <c r="H36" s="84"/>
      <c r="I36" s="85"/>
      <c r="J36" s="85" t="e">
        <f t="shared" si="15"/>
        <v>#N/A</v>
      </c>
      <c r="K36" s="83"/>
      <c r="L36" s="42">
        <f t="shared" si="21"/>
        <v>0</v>
      </c>
      <c r="M36" s="85">
        <f t="shared" si="17"/>
        <v>7</v>
      </c>
      <c r="N36" s="45">
        <f t="shared" si="22"/>
        <v>0</v>
      </c>
      <c r="O36" s="45">
        <f t="shared" si="19"/>
        <v>12</v>
      </c>
      <c r="P36" s="42" t="str">
        <f t="shared" si="23"/>
        <v>-</v>
      </c>
      <c r="Q36" s="90"/>
      <c r="R36" s="38"/>
      <c r="S36" s="102"/>
      <c r="T36" s="103"/>
      <c r="U36" s="102"/>
      <c r="V36" s="102"/>
    </row>
    <row r="37" spans="1:22" s="102" customFormat="1" ht="15" hidden="1" customHeight="1" x14ac:dyDescent="0.25">
      <c r="A37" s="123">
        <f t="shared" si="14"/>
        <v>7</v>
      </c>
      <c r="B37" s="107"/>
      <c r="C37" s="100"/>
      <c r="D37" s="86"/>
      <c r="E37" s="83"/>
      <c r="F37" s="83"/>
      <c r="G37" s="83"/>
      <c r="H37" s="84"/>
      <c r="I37" s="85"/>
      <c r="J37" s="85" t="e">
        <f t="shared" si="15"/>
        <v>#N/A</v>
      </c>
      <c r="K37" s="83"/>
      <c r="L37" s="42">
        <f t="shared" si="21"/>
        <v>0</v>
      </c>
      <c r="M37" s="85">
        <f t="shared" si="17"/>
        <v>7</v>
      </c>
      <c r="N37" s="45">
        <f t="shared" si="22"/>
        <v>0</v>
      </c>
      <c r="O37" s="45">
        <f t="shared" si="19"/>
        <v>12</v>
      </c>
      <c r="P37" s="42" t="str">
        <f t="shared" si="23"/>
        <v>-</v>
      </c>
      <c r="Q37" s="90"/>
      <c r="R37" s="38"/>
      <c r="T37" s="103"/>
    </row>
    <row r="38" spans="1:22" s="102" customFormat="1" x14ac:dyDescent="0.25">
      <c r="H38" s="103"/>
      <c r="I38" s="103"/>
      <c r="J38" s="103"/>
      <c r="K38" s="103"/>
      <c r="L38" s="103"/>
      <c r="M38" s="103"/>
      <c r="N38" s="103"/>
      <c r="O38" s="103"/>
      <c r="P38" s="103"/>
    </row>
    <row r="39" spans="1:22" s="102" customFormat="1" ht="13" x14ac:dyDescent="0.3">
      <c r="A39" s="200" t="s">
        <v>16</v>
      </c>
      <c r="B39" s="103"/>
      <c r="C39" s="103"/>
      <c r="E39" s="257" t="s">
        <v>416</v>
      </c>
      <c r="F39" s="6"/>
      <c r="I39" s="200" t="s">
        <v>112</v>
      </c>
      <c r="J39" s="103"/>
      <c r="K39" s="103"/>
      <c r="O39" s="257" t="s">
        <v>417</v>
      </c>
    </row>
    <row r="40" spans="1:22" s="102" customFormat="1" ht="13" x14ac:dyDescent="0.3">
      <c r="A40" s="200"/>
      <c r="B40" s="103"/>
      <c r="C40" s="103"/>
      <c r="E40" s="201"/>
      <c r="F40" s="6"/>
      <c r="I40" s="200"/>
      <c r="J40" s="103"/>
      <c r="K40" s="103"/>
      <c r="O40" s="257"/>
    </row>
    <row r="41" spans="1:22" s="102" customFormat="1" ht="13" x14ac:dyDescent="0.3">
      <c r="A41" s="200" t="s">
        <v>17</v>
      </c>
      <c r="B41" s="103"/>
      <c r="C41" s="103"/>
      <c r="E41" s="5" t="s">
        <v>114</v>
      </c>
      <c r="F41" s="103"/>
      <c r="I41" s="200" t="s">
        <v>115</v>
      </c>
      <c r="J41" s="103"/>
      <c r="K41" s="103"/>
      <c r="O41" s="5" t="s">
        <v>336</v>
      </c>
    </row>
    <row r="42" spans="1:22" s="43" customFormat="1" x14ac:dyDescent="0.25"/>
    <row r="43" spans="1:22" s="43" customFormat="1" x14ac:dyDescent="0.25"/>
    <row r="45" spans="1:22" x14ac:dyDescent="0.25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5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3" x14ac:dyDescent="0.3">
      <c r="H47" s="9"/>
      <c r="I47" s="759"/>
      <c r="J47" s="759"/>
      <c r="K47" s="759"/>
      <c r="L47" s="759"/>
      <c r="M47" s="759"/>
      <c r="N47" s="759"/>
      <c r="O47" s="759"/>
      <c r="P47" s="759"/>
      <c r="Q47" s="759"/>
      <c r="R47" s="759"/>
      <c r="S47" s="759"/>
      <c r="T47" s="759"/>
      <c r="U47" s="759"/>
      <c r="V47" s="759"/>
    </row>
    <row r="48" spans="1:22" ht="13" x14ac:dyDescent="0.3">
      <c r="H48" s="9"/>
      <c r="I48" s="759"/>
      <c r="J48" s="759"/>
      <c r="K48" s="759"/>
      <c r="L48" s="759"/>
      <c r="M48" s="759"/>
      <c r="N48" s="759"/>
      <c r="O48" s="759"/>
      <c r="P48" s="759"/>
      <c r="Q48" s="759"/>
      <c r="R48" s="759"/>
      <c r="S48" s="759"/>
      <c r="T48" s="759"/>
      <c r="U48" s="759"/>
      <c r="V48" s="759"/>
    </row>
    <row r="49" spans="8:22" x14ac:dyDescent="0.25"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8:22" x14ac:dyDescent="0.25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8:22" x14ac:dyDescent="0.25"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7:Q23">
    <sortCondition ref="A17:A23"/>
  </sortState>
  <mergeCells count="32">
    <mergeCell ref="I47:V47"/>
    <mergeCell ref="I48:V48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0" firstPageNumber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5"/>
  <sheetViews>
    <sheetView view="pageBreakPreview" topLeftCell="A2" zoomScale="90" zoomScaleNormal="70" zoomScaleSheetLayoutView="90" workbookViewId="0">
      <selection activeCell="Q17" sqref="Q17"/>
    </sheetView>
  </sheetViews>
  <sheetFormatPr defaultColWidth="9.1796875" defaultRowHeight="12.5" x14ac:dyDescent="0.25"/>
  <cols>
    <col min="1" max="1" width="8.26953125" style="102" customWidth="1"/>
    <col min="2" max="2" width="9.1796875" style="102"/>
    <col min="3" max="3" width="13" style="102" customWidth="1"/>
    <col min="4" max="4" width="9.453125" style="102" customWidth="1"/>
    <col min="5" max="5" width="7.453125" style="102" customWidth="1"/>
    <col min="6" max="6" width="25.54296875" style="102" bestFit="1" customWidth="1"/>
    <col min="7" max="7" width="22.7265625" style="102" bestFit="1" customWidth="1"/>
    <col min="8" max="8" width="9.453125" style="102" customWidth="1"/>
    <col min="9" max="15" width="7.7265625" style="102" customWidth="1"/>
    <col min="16" max="16" width="9.1796875" style="102" customWidth="1"/>
    <col min="17" max="17" width="13.7265625" style="102" customWidth="1"/>
    <col min="18" max="18" width="11.26953125" style="102" customWidth="1"/>
    <col min="19" max="16384" width="9.1796875" style="102"/>
  </cols>
  <sheetData>
    <row r="1" spans="1:20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ht="9" customHeight="1" x14ac:dyDescent="0.25"/>
    <row r="6" spans="1:20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462" t="s">
        <v>3</v>
      </c>
      <c r="Q9" s="462" t="s">
        <v>4</v>
      </c>
      <c r="R9" s="462" t="s">
        <v>5</v>
      </c>
    </row>
    <row r="10" spans="1:20" ht="15" customHeight="1" x14ac:dyDescent="0.35">
      <c r="A10" s="217">
        <v>160</v>
      </c>
      <c r="B10" s="217">
        <v>225</v>
      </c>
      <c r="C10" s="217">
        <v>288.5</v>
      </c>
      <c r="D10" s="685" t="s">
        <v>259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240</v>
      </c>
      <c r="Q10" s="208">
        <v>183</v>
      </c>
      <c r="R10" s="208">
        <v>120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ht="13" x14ac:dyDescent="0.3">
      <c r="A12" s="195" t="s">
        <v>47</v>
      </c>
      <c r="B12" s="193"/>
      <c r="C12" s="193"/>
      <c r="D12" s="249">
        <v>97</v>
      </c>
      <c r="E12" s="465"/>
      <c r="F12" s="465"/>
      <c r="G12" s="465"/>
      <c r="H12" s="465"/>
      <c r="I12" s="465"/>
      <c r="J12" s="465"/>
      <c r="K12" s="465"/>
      <c r="L12" s="465"/>
      <c r="M12" s="465"/>
      <c r="N12" s="465"/>
      <c r="O12" s="465"/>
      <c r="P12" s="54"/>
      <c r="Q12" s="54"/>
      <c r="R12" s="54"/>
    </row>
    <row r="13" spans="1:20" ht="13" x14ac:dyDescent="0.3">
      <c r="A13" s="196" t="s">
        <v>48</v>
      </c>
      <c r="B13" s="197"/>
      <c r="C13" s="194"/>
      <c r="D13" s="250">
        <v>8</v>
      </c>
      <c r="E13" s="465"/>
      <c r="F13" s="465"/>
      <c r="G13" s="465"/>
      <c r="H13" s="465"/>
      <c r="I13" s="465"/>
      <c r="J13" s="465"/>
      <c r="K13" s="465"/>
      <c r="L13" s="465"/>
      <c r="M13" s="465"/>
      <c r="N13" s="465"/>
      <c r="O13" s="465"/>
      <c r="P13" s="54"/>
      <c r="Q13" s="54"/>
      <c r="R13" s="54"/>
    </row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2" s="46" customFormat="1" ht="15" customHeight="1" x14ac:dyDescent="0.25">
      <c r="A17" s="123">
        <f>_xlfn.RANK.EQ(N17,N$17:N$31)</f>
        <v>1</v>
      </c>
      <c r="B17" s="100" t="s">
        <v>312</v>
      </c>
      <c r="C17" s="100"/>
      <c r="D17" s="86">
        <v>2008</v>
      </c>
      <c r="E17" s="83" t="s">
        <v>5</v>
      </c>
      <c r="F17" s="83" t="s">
        <v>272</v>
      </c>
      <c r="G17" s="83" t="s">
        <v>297</v>
      </c>
      <c r="H17" s="199">
        <v>91.75</v>
      </c>
      <c r="I17" s="85">
        <v>111</v>
      </c>
      <c r="J17" s="45">
        <f>_xlfn.RANK.EQ(I17,I$17:I$31)</f>
        <v>1</v>
      </c>
      <c r="K17" s="83">
        <v>172</v>
      </c>
      <c r="L17" s="42">
        <f>K17/2</f>
        <v>86</v>
      </c>
      <c r="M17" s="45">
        <f>_xlfn.RANK.EQ(L17,L$17:L$31)</f>
        <v>1</v>
      </c>
      <c r="N17" s="45">
        <f>L17+I17</f>
        <v>197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+МС</v>
      </c>
      <c r="Q17" s="583" t="s">
        <v>302</v>
      </c>
      <c r="R17" s="37"/>
      <c r="S17" s="43"/>
      <c r="T17" s="49"/>
      <c r="U17" s="43"/>
      <c r="V17" s="43"/>
    </row>
    <row r="18" spans="1:22" s="43" customFormat="1" ht="15" customHeight="1" x14ac:dyDescent="0.25">
      <c r="A18" s="123">
        <f>_xlfn.RANK.EQ(N18,N$17:N$31)</f>
        <v>2</v>
      </c>
      <c r="B18" s="226" t="s">
        <v>388</v>
      </c>
      <c r="C18" s="226"/>
      <c r="D18" s="45">
        <v>1988</v>
      </c>
      <c r="E18" s="48" t="s">
        <v>5</v>
      </c>
      <c r="F18" s="42" t="s">
        <v>299</v>
      </c>
      <c r="G18" s="95" t="s">
        <v>183</v>
      </c>
      <c r="H18" s="237">
        <v>88.55</v>
      </c>
      <c r="I18" s="45">
        <v>106</v>
      </c>
      <c r="J18" s="45">
        <f>_xlfn.RANK.EQ(I18,I$17:I$31)</f>
        <v>2</v>
      </c>
      <c r="K18" s="50">
        <v>119</v>
      </c>
      <c r="L18" s="42">
        <f>K18/2</f>
        <v>59.5</v>
      </c>
      <c r="M18" s="45">
        <f>_xlfn.RANK.EQ(L18,L$17:L$31)</f>
        <v>2</v>
      </c>
      <c r="N18" s="45">
        <f>L18+I18</f>
        <v>165.5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71" t="s">
        <v>390</v>
      </c>
      <c r="R18" s="76"/>
      <c r="T18" s="103"/>
      <c r="U18" s="102"/>
      <c r="V18" s="102"/>
    </row>
    <row r="19" spans="1:22" ht="15" customHeight="1" x14ac:dyDescent="0.25">
      <c r="A19" s="123">
        <f>_xlfn.RANK.EQ(N19,N$17:N$31)</f>
        <v>3</v>
      </c>
      <c r="B19" s="230" t="s">
        <v>307</v>
      </c>
      <c r="C19" s="231"/>
      <c r="D19" s="223">
        <v>1997</v>
      </c>
      <c r="E19" s="48" t="s">
        <v>5</v>
      </c>
      <c r="F19" s="42" t="s">
        <v>299</v>
      </c>
      <c r="G19" s="42" t="s">
        <v>183</v>
      </c>
      <c r="H19" s="237">
        <v>85.2</v>
      </c>
      <c r="I19" s="45">
        <v>49</v>
      </c>
      <c r="J19" s="45">
        <f>_xlfn.RANK.EQ(I19,I$17:I$31)</f>
        <v>3</v>
      </c>
      <c r="K19" s="50">
        <v>98</v>
      </c>
      <c r="L19" s="42">
        <f>K19/2</f>
        <v>49</v>
      </c>
      <c r="M19" s="45">
        <f>_xlfn.RANK.EQ(L19,L$17:L$31)</f>
        <v>3</v>
      </c>
      <c r="N19" s="45">
        <f>L19+I19</f>
        <v>98</v>
      </c>
      <c r="O19" s="45">
        <f>IF(A19=1,20,IF(A19=2,18,IF(A19=3,16,IF(A19&gt;19,0,19-A19))))</f>
        <v>16</v>
      </c>
      <c r="P19" s="4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75" t="s">
        <v>310</v>
      </c>
      <c r="R19" s="104"/>
      <c r="S19" s="43"/>
      <c r="T19" s="49"/>
      <c r="U19" s="43"/>
      <c r="V19" s="43"/>
    </row>
    <row r="20" spans="1:22" ht="15" customHeight="1" x14ac:dyDescent="0.25">
      <c r="A20" s="123">
        <f>_xlfn.RANK.EQ(N20,N$17:N$31)</f>
        <v>4</v>
      </c>
      <c r="B20" s="227" t="s">
        <v>387</v>
      </c>
      <c r="C20" s="228"/>
      <c r="D20" s="224">
        <v>1988</v>
      </c>
      <c r="E20" s="83" t="s">
        <v>170</v>
      </c>
      <c r="F20" s="83" t="s">
        <v>241</v>
      </c>
      <c r="G20" s="95" t="s">
        <v>183</v>
      </c>
      <c r="H20" s="199">
        <v>93.5</v>
      </c>
      <c r="I20" s="85">
        <v>45</v>
      </c>
      <c r="J20" s="45">
        <f>_xlfn.RANK.EQ(I20,I$17:I$31)</f>
        <v>4</v>
      </c>
      <c r="K20" s="83">
        <v>87</v>
      </c>
      <c r="L20" s="42">
        <f>K20/2</f>
        <v>43.5</v>
      </c>
      <c r="M20" s="45">
        <f>_xlfn.RANK.EQ(L20,L$17:L$31)</f>
        <v>4</v>
      </c>
      <c r="N20" s="45">
        <f>L20+I20</f>
        <v>88.5</v>
      </c>
      <c r="O20" s="45">
        <f>IF(A20=1,20,IF(A20=2,18,IF(A20=3,16,IF(A20&gt;19,0,19-A20))))</f>
        <v>15</v>
      </c>
      <c r="P20" s="42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90" t="s">
        <v>126</v>
      </c>
      <c r="R20" s="38"/>
      <c r="S20" s="43"/>
      <c r="T20" s="49"/>
      <c r="U20" s="43"/>
      <c r="V20" s="43"/>
    </row>
    <row r="21" spans="1:22" ht="15" customHeight="1" x14ac:dyDescent="0.25">
      <c r="A21" s="123">
        <f>_xlfn.RANK.EQ(N21,N$17:N$31)</f>
        <v>5</v>
      </c>
      <c r="B21" s="227" t="s">
        <v>389</v>
      </c>
      <c r="C21" s="228"/>
      <c r="D21" s="224">
        <v>1984</v>
      </c>
      <c r="E21" s="83">
        <v>1</v>
      </c>
      <c r="F21" s="83" t="s">
        <v>198</v>
      </c>
      <c r="G21" s="83" t="s">
        <v>183</v>
      </c>
      <c r="H21" s="199">
        <v>92.1</v>
      </c>
      <c r="I21" s="85">
        <v>39</v>
      </c>
      <c r="J21" s="45">
        <f>_xlfn.RANK.EQ(I21,I$17:I$31)</f>
        <v>5</v>
      </c>
      <c r="K21" s="83">
        <v>55</v>
      </c>
      <c r="L21" s="42">
        <f>K21/2</f>
        <v>27.5</v>
      </c>
      <c r="M21" s="45">
        <f>_xlfn.RANK.EQ(L21,L$17:L$31)</f>
        <v>5</v>
      </c>
      <c r="N21" s="45">
        <f>L21+I21</f>
        <v>66.5</v>
      </c>
      <c r="O21" s="45">
        <f>IF(A21=1,20,IF(A21=2,18,IF(A21=3,16,IF(A21&gt;19,0,19-A21))))</f>
        <v>14</v>
      </c>
      <c r="P21" s="42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0" t="s">
        <v>200</v>
      </c>
      <c r="R21" s="38"/>
      <c r="S21" s="43"/>
      <c r="T21" s="49"/>
      <c r="U21" s="43"/>
      <c r="V21" s="43"/>
    </row>
    <row r="22" spans="1:22" ht="15" hidden="1" customHeight="1" x14ac:dyDescent="0.25">
      <c r="A22" s="123">
        <f t="shared" ref="A22" si="0">_xlfn.RANK.EQ(N22,N$17:N$31)</f>
        <v>6</v>
      </c>
      <c r="B22" s="577"/>
      <c r="C22" s="578"/>
      <c r="D22" s="224"/>
      <c r="E22" s="83"/>
      <c r="F22" s="83"/>
      <c r="G22" s="83"/>
      <c r="H22" s="199"/>
      <c r="I22" s="85"/>
      <c r="J22" s="45" t="e">
        <f t="shared" ref="J22" si="1">_xlfn.RANK.EQ(I22,I$17:I$31)</f>
        <v>#N/A</v>
      </c>
      <c r="K22" s="83"/>
      <c r="L22" s="42">
        <f t="shared" ref="L22" si="2">K22/2</f>
        <v>0</v>
      </c>
      <c r="M22" s="45">
        <f t="shared" ref="M22" si="3">_xlfn.RANK.EQ(L22,L$17:L$31)</f>
        <v>6</v>
      </c>
      <c r="N22" s="45">
        <f t="shared" ref="N22" si="4">L22+I22</f>
        <v>0</v>
      </c>
      <c r="O22" s="45">
        <f t="shared" ref="O22" si="5">IF(A22=1,20,IF(A22=2,18,IF(A22=3,16,IF(A22&gt;19,0,19-A22))))</f>
        <v>13</v>
      </c>
      <c r="P22" s="219" t="str">
        <f t="shared" ref="P22" si="6"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0"/>
      <c r="R22" s="579"/>
      <c r="S22" s="43"/>
      <c r="T22" s="49"/>
      <c r="U22" s="43"/>
      <c r="V22" s="43"/>
    </row>
    <row r="23" spans="1:22" ht="15" hidden="1" customHeight="1" x14ac:dyDescent="0.25">
      <c r="A23" s="123">
        <f t="shared" ref="A23:A28" si="7">_xlfn.RANK.EQ(N23,N$17:N$31)</f>
        <v>6</v>
      </c>
      <c r="B23" s="227"/>
      <c r="C23" s="228"/>
      <c r="D23" s="224"/>
      <c r="E23" s="83"/>
      <c r="F23" s="83"/>
      <c r="G23" s="95"/>
      <c r="H23" s="199"/>
      <c r="I23" s="85"/>
      <c r="J23" s="45" t="e">
        <f t="shared" ref="J23:J31" si="8">_xlfn.RANK.EQ(I23,I$17:I$31)</f>
        <v>#N/A</v>
      </c>
      <c r="K23" s="83"/>
      <c r="L23" s="42">
        <f t="shared" ref="L23:L31" si="9">K23/2</f>
        <v>0</v>
      </c>
      <c r="M23" s="45">
        <f t="shared" ref="M23:M31" si="10">_xlfn.RANK.EQ(L23,L$17:L$31)</f>
        <v>6</v>
      </c>
      <c r="N23" s="45">
        <f t="shared" ref="N23:N31" si="11">L23+I23</f>
        <v>0</v>
      </c>
      <c r="O23" s="45">
        <f t="shared" ref="O23:O31" si="12">IF(A23=1,20,IF(A23=2,18,IF(A23=3,16,IF(A23&gt;19,0,19-A23))))</f>
        <v>13</v>
      </c>
      <c r="P23" s="42" t="str">
        <f t="shared" ref="P23:P31" si="13"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90"/>
      <c r="R23" s="38"/>
      <c r="S23" s="43"/>
      <c r="T23" s="49"/>
      <c r="U23" s="43"/>
      <c r="V23" s="43"/>
    </row>
    <row r="24" spans="1:22" ht="15" hidden="1" customHeight="1" x14ac:dyDescent="0.25">
      <c r="A24" s="123">
        <f t="shared" si="7"/>
        <v>6</v>
      </c>
      <c r="B24" s="227"/>
      <c r="C24" s="228"/>
      <c r="D24" s="224"/>
      <c r="E24" s="83"/>
      <c r="F24" s="83"/>
      <c r="G24" s="83"/>
      <c r="H24" s="199"/>
      <c r="I24" s="85"/>
      <c r="J24" s="45" t="e">
        <f t="shared" si="8"/>
        <v>#N/A</v>
      </c>
      <c r="K24" s="83"/>
      <c r="L24" s="42">
        <f t="shared" si="9"/>
        <v>0</v>
      </c>
      <c r="M24" s="45">
        <f t="shared" si="10"/>
        <v>6</v>
      </c>
      <c r="N24" s="45">
        <f t="shared" si="11"/>
        <v>0</v>
      </c>
      <c r="O24" s="45">
        <f t="shared" si="12"/>
        <v>13</v>
      </c>
      <c r="P24" s="42" t="str">
        <f t="shared" si="13"/>
        <v>-</v>
      </c>
      <c r="Q24" s="90"/>
      <c r="R24" s="38"/>
      <c r="S24" s="43"/>
      <c r="T24" s="49"/>
      <c r="U24" s="43"/>
      <c r="V24" s="43"/>
    </row>
    <row r="25" spans="1:22" ht="15" hidden="1" customHeight="1" x14ac:dyDescent="0.25">
      <c r="A25" s="123">
        <f t="shared" si="7"/>
        <v>6</v>
      </c>
      <c r="B25" s="227"/>
      <c r="C25" s="228"/>
      <c r="D25" s="224"/>
      <c r="E25" s="83"/>
      <c r="F25" s="83"/>
      <c r="G25" s="83"/>
      <c r="H25" s="199"/>
      <c r="I25" s="85"/>
      <c r="J25" s="45" t="e">
        <f t="shared" si="8"/>
        <v>#N/A</v>
      </c>
      <c r="K25" s="83"/>
      <c r="L25" s="42">
        <f t="shared" si="9"/>
        <v>0</v>
      </c>
      <c r="M25" s="45">
        <f t="shared" si="10"/>
        <v>6</v>
      </c>
      <c r="N25" s="45">
        <f t="shared" si="11"/>
        <v>0</v>
      </c>
      <c r="O25" s="45">
        <f t="shared" si="12"/>
        <v>13</v>
      </c>
      <c r="P25" s="42" t="str">
        <f t="shared" si="13"/>
        <v>-</v>
      </c>
      <c r="Q25" s="90"/>
      <c r="R25" s="38"/>
      <c r="S25" s="43"/>
      <c r="T25" s="49"/>
      <c r="U25" s="43"/>
      <c r="V25" s="43"/>
    </row>
    <row r="26" spans="1:22" ht="15" hidden="1" customHeight="1" x14ac:dyDescent="0.25">
      <c r="A26" s="123">
        <f t="shared" si="7"/>
        <v>6</v>
      </c>
      <c r="B26" s="227"/>
      <c r="C26" s="228"/>
      <c r="D26" s="224"/>
      <c r="E26" s="83"/>
      <c r="F26" s="83"/>
      <c r="G26" s="83"/>
      <c r="H26" s="199"/>
      <c r="I26" s="85"/>
      <c r="J26" s="45" t="e">
        <f t="shared" si="8"/>
        <v>#N/A</v>
      </c>
      <c r="K26" s="83"/>
      <c r="L26" s="42">
        <f t="shared" si="9"/>
        <v>0</v>
      </c>
      <c r="M26" s="45">
        <f t="shared" si="10"/>
        <v>6</v>
      </c>
      <c r="N26" s="45">
        <f t="shared" si="11"/>
        <v>0</v>
      </c>
      <c r="O26" s="45">
        <f t="shared" si="12"/>
        <v>13</v>
      </c>
      <c r="P26" s="42" t="str">
        <f t="shared" si="13"/>
        <v>-</v>
      </c>
      <c r="Q26" s="90"/>
      <c r="R26" s="38"/>
      <c r="S26" s="43"/>
      <c r="T26" s="49"/>
      <c r="U26" s="43"/>
      <c r="V26" s="43"/>
    </row>
    <row r="27" spans="1:22" ht="15" hidden="1" customHeight="1" x14ac:dyDescent="0.25">
      <c r="A27" s="123">
        <f t="shared" si="7"/>
        <v>6</v>
      </c>
      <c r="B27" s="227"/>
      <c r="C27" s="228"/>
      <c r="D27" s="224"/>
      <c r="E27" s="83"/>
      <c r="F27" s="83"/>
      <c r="G27" s="83"/>
      <c r="H27" s="199"/>
      <c r="I27" s="85"/>
      <c r="J27" s="45" t="e">
        <f t="shared" si="8"/>
        <v>#N/A</v>
      </c>
      <c r="K27" s="83"/>
      <c r="L27" s="42">
        <f t="shared" si="9"/>
        <v>0</v>
      </c>
      <c r="M27" s="45">
        <f t="shared" si="10"/>
        <v>6</v>
      </c>
      <c r="N27" s="45">
        <f t="shared" si="11"/>
        <v>0</v>
      </c>
      <c r="O27" s="45">
        <f t="shared" si="12"/>
        <v>13</v>
      </c>
      <c r="P27" s="42" t="str">
        <f t="shared" si="13"/>
        <v>-</v>
      </c>
      <c r="Q27" s="90"/>
      <c r="R27" s="38"/>
      <c r="S27" s="43"/>
      <c r="T27" s="49"/>
      <c r="U27" s="43"/>
      <c r="V27" s="43"/>
    </row>
    <row r="28" spans="1:22" ht="15" hidden="1" customHeight="1" x14ac:dyDescent="0.25">
      <c r="A28" s="123">
        <f t="shared" si="7"/>
        <v>6</v>
      </c>
      <c r="B28" s="229"/>
      <c r="C28" s="228"/>
      <c r="D28" s="224"/>
      <c r="E28" s="83"/>
      <c r="F28" s="83"/>
      <c r="G28" s="83"/>
      <c r="H28" s="199"/>
      <c r="I28" s="85"/>
      <c r="J28" s="85" t="e">
        <f t="shared" si="8"/>
        <v>#N/A</v>
      </c>
      <c r="K28" s="83"/>
      <c r="L28" s="42">
        <f t="shared" si="9"/>
        <v>0</v>
      </c>
      <c r="M28" s="85">
        <f t="shared" si="10"/>
        <v>6</v>
      </c>
      <c r="N28" s="45">
        <f t="shared" si="11"/>
        <v>0</v>
      </c>
      <c r="O28" s="45">
        <f t="shared" si="12"/>
        <v>13</v>
      </c>
      <c r="P28" s="42" t="str">
        <f t="shared" si="13"/>
        <v>-</v>
      </c>
      <c r="Q28" s="90"/>
      <c r="R28" s="38"/>
      <c r="S28" s="43"/>
      <c r="T28" s="49"/>
      <c r="U28" s="43"/>
      <c r="V28" s="43"/>
    </row>
    <row r="29" spans="1:22" ht="15" hidden="1" customHeight="1" x14ac:dyDescent="0.25">
      <c r="A29" s="123">
        <f>_xlfn.RANK.EQ(N29,N$17:N$31)</f>
        <v>6</v>
      </c>
      <c r="B29" s="227"/>
      <c r="C29" s="228"/>
      <c r="D29" s="224"/>
      <c r="E29" s="42"/>
      <c r="F29" s="187"/>
      <c r="G29" s="42"/>
      <c r="H29" s="199"/>
      <c r="I29" s="85"/>
      <c r="J29" s="45" t="e">
        <f t="shared" si="8"/>
        <v>#N/A</v>
      </c>
      <c r="K29" s="83"/>
      <c r="L29" s="42">
        <f t="shared" si="9"/>
        <v>0</v>
      </c>
      <c r="M29" s="45">
        <f t="shared" si="10"/>
        <v>6</v>
      </c>
      <c r="N29" s="45">
        <f t="shared" si="11"/>
        <v>0</v>
      </c>
      <c r="O29" s="45">
        <f t="shared" si="12"/>
        <v>13</v>
      </c>
      <c r="P29" s="42" t="str">
        <f t="shared" si="13"/>
        <v>-</v>
      </c>
      <c r="Q29" s="90"/>
      <c r="R29" s="38"/>
      <c r="S29" s="43"/>
      <c r="T29" s="49"/>
      <c r="U29" s="43"/>
      <c r="V29" s="43"/>
    </row>
    <row r="30" spans="1:22" s="43" customFormat="1" ht="15" hidden="1" customHeight="1" x14ac:dyDescent="0.25">
      <c r="A30" s="123">
        <f>_xlfn.RANK.EQ(N30,N$17:N$31)</f>
        <v>6</v>
      </c>
      <c r="B30" s="227"/>
      <c r="C30" s="228"/>
      <c r="D30" s="86"/>
      <c r="E30" s="83"/>
      <c r="F30" s="83"/>
      <c r="G30" s="83"/>
      <c r="H30" s="199"/>
      <c r="I30" s="85"/>
      <c r="J30" s="45" t="e">
        <f t="shared" si="8"/>
        <v>#N/A</v>
      </c>
      <c r="K30" s="83"/>
      <c r="L30" s="42">
        <f t="shared" si="9"/>
        <v>0</v>
      </c>
      <c r="M30" s="45">
        <f t="shared" si="10"/>
        <v>6</v>
      </c>
      <c r="N30" s="45">
        <f t="shared" si="11"/>
        <v>0</v>
      </c>
      <c r="O30" s="45">
        <f t="shared" si="12"/>
        <v>13</v>
      </c>
      <c r="P30" s="42" t="str">
        <f t="shared" si="13"/>
        <v>-</v>
      </c>
      <c r="Q30" s="90"/>
      <c r="R30" s="38"/>
      <c r="T30" s="49"/>
    </row>
    <row r="31" spans="1:22" s="43" customFormat="1" ht="15" hidden="1" customHeight="1" x14ac:dyDescent="0.25">
      <c r="A31" s="123">
        <f>_xlfn.RANK.EQ(N31,N$17:N$31)</f>
        <v>6</v>
      </c>
      <c r="B31" s="227"/>
      <c r="C31" s="228"/>
      <c r="D31" s="45"/>
      <c r="E31" s="42"/>
      <c r="F31" s="42"/>
      <c r="G31" s="52"/>
      <c r="H31" s="237"/>
      <c r="I31" s="45"/>
      <c r="J31" s="45" t="e">
        <f t="shared" si="8"/>
        <v>#N/A</v>
      </c>
      <c r="K31" s="42"/>
      <c r="L31" s="42">
        <f t="shared" si="9"/>
        <v>0</v>
      </c>
      <c r="M31" s="45">
        <f t="shared" si="10"/>
        <v>6</v>
      </c>
      <c r="N31" s="45">
        <f t="shared" si="11"/>
        <v>0</v>
      </c>
      <c r="O31" s="45">
        <f t="shared" si="12"/>
        <v>13</v>
      </c>
      <c r="P31" s="42" t="str">
        <f t="shared" si="13"/>
        <v>-</v>
      </c>
      <c r="Q31" s="90"/>
      <c r="R31" s="38"/>
      <c r="T31" s="49"/>
    </row>
    <row r="32" spans="1:22" x14ac:dyDescent="0.25">
      <c r="H32" s="103"/>
      <c r="I32" s="103"/>
      <c r="J32" s="103"/>
      <c r="K32" s="103"/>
      <c r="L32" s="103"/>
      <c r="M32" s="103"/>
      <c r="N32" s="103"/>
      <c r="O32" s="103"/>
      <c r="P32" s="103"/>
    </row>
    <row r="33" spans="1:22" ht="13" x14ac:dyDescent="0.3">
      <c r="A33" s="200" t="s">
        <v>16</v>
      </c>
      <c r="B33" s="103"/>
      <c r="C33" s="103"/>
      <c r="E33" s="257" t="s">
        <v>416</v>
      </c>
      <c r="F33" s="6"/>
      <c r="I33" s="200" t="s">
        <v>112</v>
      </c>
      <c r="J33" s="103"/>
      <c r="K33" s="103"/>
      <c r="O33" s="257" t="s">
        <v>417</v>
      </c>
    </row>
    <row r="34" spans="1:22" ht="13" x14ac:dyDescent="0.3">
      <c r="A34" s="200"/>
      <c r="B34" s="103"/>
      <c r="C34" s="103"/>
      <c r="E34" s="201"/>
      <c r="F34" s="6"/>
      <c r="I34" s="200"/>
      <c r="J34" s="103"/>
      <c r="K34" s="103"/>
      <c r="O34" s="257"/>
    </row>
    <row r="35" spans="1:22" ht="13" x14ac:dyDescent="0.3">
      <c r="A35" s="200" t="s">
        <v>17</v>
      </c>
      <c r="B35" s="103"/>
      <c r="C35" s="103"/>
      <c r="E35" s="5" t="s">
        <v>114</v>
      </c>
      <c r="F35" s="103"/>
      <c r="I35" s="200" t="s">
        <v>115</v>
      </c>
      <c r="J35" s="103"/>
      <c r="K35" s="103"/>
      <c r="O35" s="5" t="s">
        <v>336</v>
      </c>
    </row>
    <row r="36" spans="1:22" s="43" customFormat="1" x14ac:dyDescent="0.25"/>
    <row r="37" spans="1:22" s="43" customFormat="1" x14ac:dyDescent="0.25"/>
    <row r="39" spans="1:22" x14ac:dyDescent="0.2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3" x14ac:dyDescent="0.3">
      <c r="H41" s="9"/>
      <c r="I41" s="759"/>
      <c r="J41" s="759"/>
      <c r="K41" s="759"/>
      <c r="L41" s="759"/>
      <c r="M41" s="759"/>
      <c r="N41" s="759"/>
      <c r="O41" s="759"/>
      <c r="P41" s="759"/>
      <c r="Q41" s="759"/>
      <c r="R41" s="759"/>
      <c r="S41" s="759"/>
      <c r="T41" s="759"/>
      <c r="U41" s="759"/>
      <c r="V41" s="759"/>
    </row>
    <row r="42" spans="1:22" ht="13" x14ac:dyDescent="0.3">
      <c r="H42" s="9"/>
      <c r="I42" s="759"/>
      <c r="J42" s="759"/>
      <c r="K42" s="759"/>
      <c r="L42" s="759"/>
      <c r="M42" s="759"/>
      <c r="N42" s="759"/>
      <c r="O42" s="759"/>
      <c r="P42" s="759"/>
      <c r="Q42" s="759"/>
      <c r="R42" s="759"/>
      <c r="S42" s="759"/>
      <c r="T42" s="759"/>
      <c r="U42" s="759"/>
      <c r="V42" s="759"/>
    </row>
    <row r="43" spans="1:22" x14ac:dyDescent="0.25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5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5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1">
      <sortCondition ref="A15:A16"/>
    </sortState>
  </autoFilter>
  <sortState ref="A17:R22">
    <sortCondition ref="A17"/>
  </sortState>
  <mergeCells count="32">
    <mergeCell ref="Q15:R16"/>
    <mergeCell ref="I41:V41"/>
    <mergeCell ref="I42:V42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5"/>
  <sheetViews>
    <sheetView view="pageBreakPreview" zoomScale="80" zoomScaleNormal="70" zoomScaleSheetLayoutView="80" workbookViewId="0">
      <selection activeCell="D10" sqref="D10:R10"/>
    </sheetView>
  </sheetViews>
  <sheetFormatPr defaultColWidth="9.1796875" defaultRowHeight="12.5" x14ac:dyDescent="0.25"/>
  <cols>
    <col min="1" max="1" width="8.26953125" style="21" customWidth="1"/>
    <col min="2" max="2" width="9.1796875" style="21"/>
    <col min="3" max="3" width="13" style="21" customWidth="1"/>
    <col min="4" max="4" width="9.453125" style="21" customWidth="1"/>
    <col min="5" max="5" width="7.453125" style="21" customWidth="1"/>
    <col min="6" max="6" width="25.54296875" style="21" bestFit="1" customWidth="1"/>
    <col min="7" max="7" width="30" style="21" bestFit="1" customWidth="1"/>
    <col min="8" max="8" width="9.453125" style="21" customWidth="1"/>
    <col min="9" max="9" width="7.7265625" style="21" customWidth="1"/>
    <col min="10" max="10" width="7.7265625" style="102" customWidth="1"/>
    <col min="11" max="12" width="7.7265625" style="21" customWidth="1"/>
    <col min="13" max="13" width="7.7265625" style="102" customWidth="1"/>
    <col min="14" max="15" width="7.7265625" style="21" customWidth="1"/>
    <col min="16" max="16" width="9.1796875" style="21" customWidth="1"/>
    <col min="17" max="17" width="12.81640625" style="21" customWidth="1"/>
    <col min="18" max="18" width="12.26953125" style="21" customWidth="1"/>
    <col min="19" max="16384" width="9.1796875" style="21"/>
  </cols>
  <sheetData>
    <row r="1" spans="1:20" s="102" customFormat="1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4"/>
    </row>
    <row r="2" spans="1:20" s="102" customFormat="1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4"/>
    </row>
    <row r="3" spans="1:20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19"/>
      <c r="T3" s="189"/>
    </row>
    <row r="4" spans="1:20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4"/>
      <c r="T4" s="190"/>
    </row>
    <row r="5" spans="1:20" s="102" customFormat="1" ht="9" customHeight="1" x14ac:dyDescent="0.25"/>
    <row r="6" spans="1:20" s="102" customFormat="1" ht="15.5" x14ac:dyDescent="0.35">
      <c r="A6" s="700" t="s">
        <v>330</v>
      </c>
      <c r="B6" s="700"/>
      <c r="C6" s="700"/>
      <c r="D6" s="697" t="s">
        <v>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700" t="s">
        <v>145</v>
      </c>
      <c r="Q6" s="700"/>
      <c r="R6" s="700"/>
    </row>
    <row r="7" spans="1:20" s="102" customFormat="1" ht="15.5" x14ac:dyDescent="0.25">
      <c r="A7" s="689" t="s">
        <v>331</v>
      </c>
      <c r="B7" s="689"/>
      <c r="C7" s="689"/>
      <c r="D7" s="690" t="s">
        <v>207</v>
      </c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89" t="s">
        <v>20</v>
      </c>
      <c r="Q7" s="689"/>
      <c r="R7" s="689"/>
    </row>
    <row r="8" spans="1:20" s="102" customFormat="1" ht="15.5" x14ac:dyDescent="0.3">
      <c r="A8" s="760" t="s">
        <v>33</v>
      </c>
      <c r="B8" s="761"/>
      <c r="C8" s="762"/>
      <c r="D8" s="693" t="s">
        <v>340</v>
      </c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5"/>
      <c r="P8" s="692" t="s">
        <v>2</v>
      </c>
      <c r="Q8" s="692"/>
      <c r="R8" s="692"/>
    </row>
    <row r="9" spans="1:20" s="102" customFormat="1" ht="15.5" x14ac:dyDescent="0.35">
      <c r="A9" s="208" t="s">
        <v>12</v>
      </c>
      <c r="B9" s="208" t="s">
        <v>19</v>
      </c>
      <c r="C9" s="208" t="s">
        <v>21</v>
      </c>
      <c r="D9" s="696" t="s">
        <v>117</v>
      </c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8"/>
      <c r="P9" s="203" t="s">
        <v>3</v>
      </c>
      <c r="Q9" s="203" t="s">
        <v>4</v>
      </c>
      <c r="R9" s="203" t="s">
        <v>5</v>
      </c>
    </row>
    <row r="10" spans="1:20" s="102" customFormat="1" ht="15" customHeight="1" x14ac:dyDescent="0.35">
      <c r="A10" s="217">
        <v>182</v>
      </c>
      <c r="B10" s="217">
        <v>230</v>
      </c>
      <c r="C10" s="217">
        <v>295</v>
      </c>
      <c r="D10" s="685" t="s">
        <v>260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208">
        <v>246</v>
      </c>
      <c r="Q10" s="208">
        <v>190</v>
      </c>
      <c r="R10" s="208">
        <v>126</v>
      </c>
    </row>
    <row r="11" spans="1:20" s="9" customFormat="1" x14ac:dyDescent="0.25">
      <c r="A11" s="54"/>
      <c r="B11" s="54"/>
      <c r="C11" s="54"/>
      <c r="P11" s="54"/>
      <c r="Q11" s="54"/>
      <c r="R11" s="54"/>
    </row>
    <row r="12" spans="1:20" s="102" customFormat="1" ht="13" x14ac:dyDescent="0.3">
      <c r="A12" s="195" t="s">
        <v>47</v>
      </c>
      <c r="B12" s="193"/>
      <c r="C12" s="193"/>
      <c r="D12" s="249">
        <v>97</v>
      </c>
      <c r="E12" s="202"/>
      <c r="F12" s="202"/>
      <c r="G12" s="202"/>
      <c r="H12" s="202"/>
      <c r="I12" s="202"/>
      <c r="J12" s="215"/>
      <c r="K12" s="202"/>
      <c r="L12" s="202"/>
      <c r="M12" s="215"/>
      <c r="N12" s="202"/>
      <c r="O12" s="202"/>
      <c r="P12" s="54"/>
      <c r="Q12" s="54"/>
      <c r="R12" s="54"/>
    </row>
    <row r="13" spans="1:20" s="102" customFormat="1" ht="13" x14ac:dyDescent="0.3">
      <c r="A13" s="196" t="s">
        <v>48</v>
      </c>
      <c r="B13" s="197"/>
      <c r="C13" s="194"/>
      <c r="D13" s="250">
        <v>8</v>
      </c>
      <c r="E13" s="202"/>
      <c r="F13" s="202"/>
      <c r="G13" s="202"/>
      <c r="H13" s="202"/>
      <c r="I13" s="202"/>
      <c r="J13" s="215"/>
      <c r="K13" s="202"/>
      <c r="L13" s="202"/>
      <c r="M13" s="215"/>
      <c r="N13" s="202"/>
      <c r="O13" s="202"/>
      <c r="P13" s="54"/>
      <c r="Q13" s="54"/>
      <c r="R13" s="54"/>
    </row>
    <row r="14" spans="1:20" s="102" customFormat="1" x14ac:dyDescent="0.25"/>
    <row r="15" spans="1:20" s="43" customFormat="1" ht="11.25" customHeight="1" x14ac:dyDescent="0.25">
      <c r="A15" s="733" t="s">
        <v>6</v>
      </c>
      <c r="B15" s="702" t="s">
        <v>77</v>
      </c>
      <c r="C15" s="702"/>
      <c r="D15" s="729" t="s">
        <v>7</v>
      </c>
      <c r="E15" s="729" t="s">
        <v>8</v>
      </c>
      <c r="F15" s="729" t="s">
        <v>9</v>
      </c>
      <c r="G15" s="729" t="s">
        <v>10</v>
      </c>
      <c r="H15" s="729" t="s">
        <v>11</v>
      </c>
      <c r="I15" s="729" t="s">
        <v>12</v>
      </c>
      <c r="J15" s="729" t="s">
        <v>6</v>
      </c>
      <c r="K15" s="735" t="s">
        <v>19</v>
      </c>
      <c r="L15" s="735"/>
      <c r="M15" s="729" t="s">
        <v>6</v>
      </c>
      <c r="N15" s="729" t="s">
        <v>22</v>
      </c>
      <c r="O15" s="729" t="s">
        <v>13</v>
      </c>
      <c r="P15" s="729" t="s">
        <v>14</v>
      </c>
      <c r="Q15" s="729" t="s">
        <v>15</v>
      </c>
      <c r="R15" s="730"/>
    </row>
    <row r="16" spans="1:20" s="43" customFormat="1" x14ac:dyDescent="0.25">
      <c r="A16" s="734"/>
      <c r="B16" s="708"/>
      <c r="C16" s="708"/>
      <c r="D16" s="731"/>
      <c r="E16" s="731"/>
      <c r="F16" s="731"/>
      <c r="G16" s="731"/>
      <c r="H16" s="731"/>
      <c r="I16" s="731"/>
      <c r="J16" s="731"/>
      <c r="K16" s="44" t="s">
        <v>21</v>
      </c>
      <c r="L16" s="44" t="s">
        <v>23</v>
      </c>
      <c r="M16" s="731"/>
      <c r="N16" s="731"/>
      <c r="O16" s="731"/>
      <c r="P16" s="731"/>
      <c r="Q16" s="731"/>
      <c r="R16" s="732"/>
    </row>
    <row r="17" spans="1:22" s="46" customFormat="1" ht="15" customHeight="1" x14ac:dyDescent="0.25">
      <c r="A17" s="123">
        <f>_xlfn.RANK.EQ(N17,N$17:N$31)</f>
        <v>1</v>
      </c>
      <c r="B17" s="100" t="s">
        <v>313</v>
      </c>
      <c r="C17" s="100"/>
      <c r="D17" s="86">
        <v>1995</v>
      </c>
      <c r="E17" s="83" t="s">
        <v>3</v>
      </c>
      <c r="F17" s="83" t="s">
        <v>218</v>
      </c>
      <c r="G17" s="83" t="s">
        <v>345</v>
      </c>
      <c r="H17" s="199">
        <v>101.7</v>
      </c>
      <c r="I17" s="85">
        <v>171</v>
      </c>
      <c r="J17" s="45">
        <f>_xlfn.RANK.EQ(I17,I$17:I$31)</f>
        <v>1</v>
      </c>
      <c r="K17" s="83">
        <v>215</v>
      </c>
      <c r="L17" s="42">
        <f>K17/2</f>
        <v>107.5</v>
      </c>
      <c r="M17" s="45">
        <f>_xlfn.RANK.EQ(L17,L$17:L$31)</f>
        <v>1</v>
      </c>
      <c r="N17" s="45">
        <f>L17+I17</f>
        <v>278.5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583" t="s">
        <v>111</v>
      </c>
      <c r="R17" s="37"/>
      <c r="S17" s="43"/>
      <c r="T17" s="49"/>
      <c r="U17" s="43"/>
      <c r="V17" s="43"/>
    </row>
    <row r="18" spans="1:22" s="43" customFormat="1" ht="15" customHeight="1" x14ac:dyDescent="0.25">
      <c r="A18" s="123">
        <f>_xlfn.RANK.EQ(N18,N$17:N$31)</f>
        <v>2</v>
      </c>
      <c r="B18" s="226" t="s">
        <v>391</v>
      </c>
      <c r="C18" s="226"/>
      <c r="D18" s="45">
        <v>1981</v>
      </c>
      <c r="E18" s="48" t="s">
        <v>170</v>
      </c>
      <c r="F18" s="42" t="s">
        <v>241</v>
      </c>
      <c r="G18" s="95" t="s">
        <v>183</v>
      </c>
      <c r="H18" s="237">
        <v>103.05</v>
      </c>
      <c r="I18" s="45">
        <v>85</v>
      </c>
      <c r="J18" s="45">
        <f>_xlfn.RANK.EQ(I18,I$17:I$31)</f>
        <v>2</v>
      </c>
      <c r="K18" s="50">
        <v>107</v>
      </c>
      <c r="L18" s="42">
        <f>K18/2</f>
        <v>53.5</v>
      </c>
      <c r="M18" s="45">
        <f>_xlfn.RANK.EQ(L18,L$17:L$31)</f>
        <v>5</v>
      </c>
      <c r="N18" s="45">
        <f>L18+I18</f>
        <v>138.5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+КМС</v>
      </c>
      <c r="Q18" s="71" t="s">
        <v>126</v>
      </c>
      <c r="R18" s="76"/>
      <c r="T18" s="103"/>
      <c r="U18" s="102"/>
      <c r="V18" s="102"/>
    </row>
    <row r="19" spans="1:22" ht="15" customHeight="1" x14ac:dyDescent="0.25">
      <c r="A19" s="123">
        <f>_xlfn.RANK.EQ(N19,N$17:N$31)</f>
        <v>3</v>
      </c>
      <c r="B19" s="230" t="s">
        <v>314</v>
      </c>
      <c r="C19" s="231"/>
      <c r="D19" s="223">
        <v>2004</v>
      </c>
      <c r="E19" s="48" t="s">
        <v>5</v>
      </c>
      <c r="F19" s="42" t="s">
        <v>272</v>
      </c>
      <c r="G19" s="42" t="s">
        <v>297</v>
      </c>
      <c r="H19" s="237">
        <v>107.6</v>
      </c>
      <c r="I19" s="45">
        <v>74</v>
      </c>
      <c r="J19" s="45">
        <f>_xlfn.RANK.EQ(I19,I$17:I$31)</f>
        <v>3</v>
      </c>
      <c r="K19" s="50">
        <v>125</v>
      </c>
      <c r="L19" s="42">
        <f>K19/2</f>
        <v>62.5</v>
      </c>
      <c r="M19" s="45">
        <f>_xlfn.RANK.EQ(L19,L$17:L$31)</f>
        <v>2</v>
      </c>
      <c r="N19" s="45">
        <f>L19+I19</f>
        <v>136.5</v>
      </c>
      <c r="O19" s="45">
        <f>IF(A19=1,20,IF(A19=2,18,IF(A19=3,16,IF(A19&gt;19,0,19-A19))))</f>
        <v>16</v>
      </c>
      <c r="P19" s="4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75" t="s">
        <v>303</v>
      </c>
      <c r="R19" s="104"/>
      <c r="S19" s="43"/>
      <c r="T19" s="49"/>
      <c r="U19" s="43"/>
      <c r="V19" s="43"/>
    </row>
    <row r="20" spans="1:22" s="102" customFormat="1" ht="15" customHeight="1" x14ac:dyDescent="0.25">
      <c r="A20" s="123">
        <f>_xlfn.RANK.EQ(N20,N$17:N$31)</f>
        <v>4</v>
      </c>
      <c r="B20" s="227" t="s">
        <v>273</v>
      </c>
      <c r="C20" s="228"/>
      <c r="D20" s="224">
        <v>1986</v>
      </c>
      <c r="E20" s="83" t="s">
        <v>5</v>
      </c>
      <c r="F20" s="83" t="s">
        <v>198</v>
      </c>
      <c r="G20" s="83" t="s">
        <v>183</v>
      </c>
      <c r="H20" s="199">
        <v>115</v>
      </c>
      <c r="I20" s="85">
        <v>70</v>
      </c>
      <c r="J20" s="45">
        <f>_xlfn.RANK.EQ(I20,I$17:I$31)</f>
        <v>4</v>
      </c>
      <c r="K20" s="83">
        <v>124</v>
      </c>
      <c r="L20" s="42">
        <f>K20/2</f>
        <v>62</v>
      </c>
      <c r="M20" s="45">
        <f>_xlfn.RANK.EQ(L20,L$17:L$31)</f>
        <v>3</v>
      </c>
      <c r="N20" s="45">
        <f>L20+I20</f>
        <v>132</v>
      </c>
      <c r="O20" s="45">
        <f>IF(A20=1,20,IF(A20=2,18,IF(A20=3,16,IF(A20&gt;19,0,19-A20))))</f>
        <v>15</v>
      </c>
      <c r="P20" s="42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КМС</v>
      </c>
      <c r="Q20" s="90" t="s">
        <v>200</v>
      </c>
      <c r="R20" s="38"/>
      <c r="S20" s="43"/>
      <c r="T20" s="49"/>
      <c r="U20" s="43"/>
      <c r="V20" s="43"/>
    </row>
    <row r="21" spans="1:22" s="102" customFormat="1" ht="15" customHeight="1" x14ac:dyDescent="0.25">
      <c r="A21" s="123">
        <f>_xlfn.RANK.EQ(N21,N$17:N$31)</f>
        <v>5</v>
      </c>
      <c r="B21" s="227" t="s">
        <v>315</v>
      </c>
      <c r="C21" s="228"/>
      <c r="D21" s="224">
        <v>1985</v>
      </c>
      <c r="E21" s="83">
        <v>1</v>
      </c>
      <c r="F21" s="83" t="s">
        <v>294</v>
      </c>
      <c r="G21" s="83" t="s">
        <v>183</v>
      </c>
      <c r="H21" s="199">
        <v>99.8</v>
      </c>
      <c r="I21" s="85">
        <v>56</v>
      </c>
      <c r="J21" s="45">
        <f>_xlfn.RANK.EQ(I21,I$17:I$31)</f>
        <v>5</v>
      </c>
      <c r="K21" s="83">
        <v>109</v>
      </c>
      <c r="L21" s="42">
        <f>K21/2</f>
        <v>54.5</v>
      </c>
      <c r="M21" s="45">
        <f>_xlfn.RANK.EQ(L21,L$17:L$31)</f>
        <v>4</v>
      </c>
      <c r="N21" s="45">
        <f>L21+I21</f>
        <v>110.5</v>
      </c>
      <c r="O21" s="45">
        <f>IF(A21=1,20,IF(A21=2,18,IF(A21=3,16,IF(A21&gt;19,0,19-A21))))</f>
        <v>14</v>
      </c>
      <c r="P21" s="42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0" t="s">
        <v>392</v>
      </c>
      <c r="R21" s="38"/>
      <c r="S21" s="43"/>
      <c r="T21" s="49"/>
      <c r="U21" s="43"/>
      <c r="V21" s="43"/>
    </row>
    <row r="22" spans="1:22" s="102" customFormat="1" ht="15" hidden="1" customHeight="1" x14ac:dyDescent="0.25">
      <c r="A22" s="123">
        <f t="shared" ref="A22:A28" si="0">_xlfn.RANK.EQ(N22,N$17:N$31)</f>
        <v>6</v>
      </c>
      <c r="B22" s="227"/>
      <c r="C22" s="228"/>
      <c r="D22" s="224"/>
      <c r="E22" s="83"/>
      <c r="F22" s="83"/>
      <c r="G22" s="95"/>
      <c r="H22" s="199"/>
      <c r="I22" s="85"/>
      <c r="J22" s="45" t="e">
        <f t="shared" ref="J22:J31" si="1">_xlfn.RANK.EQ(I22,I$17:I$31)</f>
        <v>#N/A</v>
      </c>
      <c r="K22" s="83"/>
      <c r="L22" s="42">
        <f t="shared" ref="L22:L31" si="2">K22/2</f>
        <v>0</v>
      </c>
      <c r="M22" s="45">
        <f t="shared" ref="M22:M31" si="3">_xlfn.RANK.EQ(L22,L$17:L$31)</f>
        <v>6</v>
      </c>
      <c r="N22" s="45">
        <f t="shared" ref="N22:N31" si="4">L22+I22</f>
        <v>0</v>
      </c>
      <c r="O22" s="45">
        <f t="shared" ref="O22:O29" si="5">IF(A22=1,20,IF(A22=2,18,IF(A22=3,16,IF(A22&gt;19,0,19-A22))))</f>
        <v>13</v>
      </c>
      <c r="P22" s="219" t="str">
        <f t="shared" ref="P22:P31" si="6"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0"/>
      <c r="R22" s="38"/>
      <c r="S22" s="43"/>
      <c r="T22" s="49"/>
      <c r="U22" s="43"/>
      <c r="V22" s="43"/>
    </row>
    <row r="23" spans="1:22" s="102" customFormat="1" ht="15" hidden="1" customHeight="1" x14ac:dyDescent="0.25">
      <c r="A23" s="123">
        <f t="shared" si="0"/>
        <v>6</v>
      </c>
      <c r="B23" s="227"/>
      <c r="C23" s="228"/>
      <c r="D23" s="224"/>
      <c r="E23" s="83"/>
      <c r="F23" s="83"/>
      <c r="G23" s="95"/>
      <c r="H23" s="199"/>
      <c r="I23" s="85"/>
      <c r="J23" s="45" t="e">
        <f t="shared" si="1"/>
        <v>#N/A</v>
      </c>
      <c r="K23" s="83"/>
      <c r="L23" s="42">
        <f t="shared" si="2"/>
        <v>0</v>
      </c>
      <c r="M23" s="45">
        <f t="shared" si="3"/>
        <v>6</v>
      </c>
      <c r="N23" s="45">
        <f t="shared" si="4"/>
        <v>0</v>
      </c>
      <c r="O23" s="45">
        <f t="shared" si="5"/>
        <v>13</v>
      </c>
      <c r="P23" s="42" t="str">
        <f t="shared" si="6"/>
        <v>-</v>
      </c>
      <c r="Q23" s="90"/>
      <c r="R23" s="38"/>
      <c r="S23" s="43"/>
      <c r="T23" s="49"/>
      <c r="U23" s="43"/>
      <c r="V23" s="43"/>
    </row>
    <row r="24" spans="1:22" s="102" customFormat="1" ht="15" hidden="1" customHeight="1" x14ac:dyDescent="0.25">
      <c r="A24" s="123">
        <f t="shared" si="0"/>
        <v>6</v>
      </c>
      <c r="B24" s="227"/>
      <c r="C24" s="228"/>
      <c r="D24" s="224"/>
      <c r="E24" s="83"/>
      <c r="F24" s="83"/>
      <c r="G24" s="83"/>
      <c r="H24" s="199"/>
      <c r="I24" s="85"/>
      <c r="J24" s="45" t="e">
        <f t="shared" si="1"/>
        <v>#N/A</v>
      </c>
      <c r="K24" s="83"/>
      <c r="L24" s="42">
        <f t="shared" si="2"/>
        <v>0</v>
      </c>
      <c r="M24" s="45">
        <f t="shared" si="3"/>
        <v>6</v>
      </c>
      <c r="N24" s="45">
        <f t="shared" si="4"/>
        <v>0</v>
      </c>
      <c r="O24" s="45">
        <f t="shared" si="5"/>
        <v>13</v>
      </c>
      <c r="P24" s="42" t="str">
        <f t="shared" si="6"/>
        <v>-</v>
      </c>
      <c r="Q24" s="90"/>
      <c r="R24" s="38"/>
      <c r="S24" s="43"/>
      <c r="T24" s="49"/>
      <c r="U24" s="43"/>
      <c r="V24" s="43"/>
    </row>
    <row r="25" spans="1:22" s="102" customFormat="1" ht="15" hidden="1" customHeight="1" x14ac:dyDescent="0.25">
      <c r="A25" s="123">
        <f t="shared" si="0"/>
        <v>6</v>
      </c>
      <c r="B25" s="227"/>
      <c r="C25" s="228"/>
      <c r="D25" s="224"/>
      <c r="E25" s="83"/>
      <c r="F25" s="83"/>
      <c r="G25" s="83"/>
      <c r="H25" s="199"/>
      <c r="I25" s="85"/>
      <c r="J25" s="45" t="e">
        <f t="shared" si="1"/>
        <v>#N/A</v>
      </c>
      <c r="K25" s="83"/>
      <c r="L25" s="42">
        <f t="shared" si="2"/>
        <v>0</v>
      </c>
      <c r="M25" s="45">
        <f t="shared" si="3"/>
        <v>6</v>
      </c>
      <c r="N25" s="45">
        <f t="shared" si="4"/>
        <v>0</v>
      </c>
      <c r="O25" s="45">
        <f t="shared" si="5"/>
        <v>13</v>
      </c>
      <c r="P25" s="42" t="str">
        <f t="shared" si="6"/>
        <v>-</v>
      </c>
      <c r="Q25" s="90"/>
      <c r="R25" s="38"/>
      <c r="S25" s="43"/>
      <c r="T25" s="49"/>
      <c r="U25" s="43"/>
      <c r="V25" s="43"/>
    </row>
    <row r="26" spans="1:22" s="102" customFormat="1" ht="15" hidden="1" customHeight="1" x14ac:dyDescent="0.25">
      <c r="A26" s="123">
        <f t="shared" si="0"/>
        <v>6</v>
      </c>
      <c r="B26" s="227"/>
      <c r="C26" s="228"/>
      <c r="D26" s="224"/>
      <c r="E26" s="83"/>
      <c r="F26" s="83"/>
      <c r="G26" s="83"/>
      <c r="H26" s="199"/>
      <c r="I26" s="85"/>
      <c r="J26" s="45" t="e">
        <f t="shared" si="1"/>
        <v>#N/A</v>
      </c>
      <c r="K26" s="83"/>
      <c r="L26" s="42">
        <f t="shared" si="2"/>
        <v>0</v>
      </c>
      <c r="M26" s="45">
        <f t="shared" si="3"/>
        <v>6</v>
      </c>
      <c r="N26" s="45">
        <f t="shared" si="4"/>
        <v>0</v>
      </c>
      <c r="O26" s="45">
        <f t="shared" si="5"/>
        <v>13</v>
      </c>
      <c r="P26" s="42" t="str">
        <f t="shared" si="6"/>
        <v>-</v>
      </c>
      <c r="Q26" s="90"/>
      <c r="R26" s="38"/>
      <c r="S26" s="43"/>
      <c r="T26" s="49"/>
      <c r="U26" s="43"/>
      <c r="V26" s="43"/>
    </row>
    <row r="27" spans="1:22" s="102" customFormat="1" ht="15" hidden="1" customHeight="1" x14ac:dyDescent="0.25">
      <c r="A27" s="123">
        <f t="shared" si="0"/>
        <v>6</v>
      </c>
      <c r="B27" s="227"/>
      <c r="C27" s="228"/>
      <c r="D27" s="224"/>
      <c r="E27" s="83"/>
      <c r="F27" s="83"/>
      <c r="G27" s="83"/>
      <c r="H27" s="199"/>
      <c r="I27" s="85"/>
      <c r="J27" s="45" t="e">
        <f t="shared" si="1"/>
        <v>#N/A</v>
      </c>
      <c r="K27" s="83"/>
      <c r="L27" s="42">
        <f t="shared" si="2"/>
        <v>0</v>
      </c>
      <c r="M27" s="45">
        <f t="shared" si="3"/>
        <v>6</v>
      </c>
      <c r="N27" s="45">
        <f t="shared" si="4"/>
        <v>0</v>
      </c>
      <c r="O27" s="45">
        <f t="shared" si="5"/>
        <v>13</v>
      </c>
      <c r="P27" s="42" t="str">
        <f t="shared" si="6"/>
        <v>-</v>
      </c>
      <c r="Q27" s="90"/>
      <c r="R27" s="38"/>
      <c r="S27" s="43"/>
      <c r="T27" s="49"/>
      <c r="U27" s="43"/>
      <c r="V27" s="43"/>
    </row>
    <row r="28" spans="1:22" s="102" customFormat="1" ht="15" hidden="1" customHeight="1" x14ac:dyDescent="0.25">
      <c r="A28" s="123">
        <f t="shared" si="0"/>
        <v>6</v>
      </c>
      <c r="B28" s="229"/>
      <c r="C28" s="228"/>
      <c r="D28" s="224"/>
      <c r="E28" s="83"/>
      <c r="F28" s="83"/>
      <c r="G28" s="83"/>
      <c r="H28" s="199"/>
      <c r="I28" s="85"/>
      <c r="J28" s="85" t="e">
        <f t="shared" si="1"/>
        <v>#N/A</v>
      </c>
      <c r="K28" s="83"/>
      <c r="L28" s="42">
        <f t="shared" si="2"/>
        <v>0</v>
      </c>
      <c r="M28" s="85">
        <f t="shared" si="3"/>
        <v>6</v>
      </c>
      <c r="N28" s="45">
        <f t="shared" si="4"/>
        <v>0</v>
      </c>
      <c r="O28" s="45">
        <f t="shared" si="5"/>
        <v>13</v>
      </c>
      <c r="P28" s="42" t="str">
        <f t="shared" si="6"/>
        <v>-</v>
      </c>
      <c r="Q28" s="90"/>
      <c r="R28" s="38"/>
      <c r="S28" s="43"/>
      <c r="T28" s="49"/>
      <c r="U28" s="43"/>
      <c r="V28" s="43"/>
    </row>
    <row r="29" spans="1:22" s="102" customFormat="1" ht="15" hidden="1" customHeight="1" x14ac:dyDescent="0.25">
      <c r="A29" s="123">
        <f>_xlfn.RANK.EQ(N29,N$17:N$31)</f>
        <v>6</v>
      </c>
      <c r="B29" s="227"/>
      <c r="C29" s="228"/>
      <c r="D29" s="224"/>
      <c r="E29" s="42"/>
      <c r="F29" s="187"/>
      <c r="G29" s="42"/>
      <c r="H29" s="199"/>
      <c r="I29" s="85"/>
      <c r="J29" s="45" t="e">
        <f t="shared" si="1"/>
        <v>#N/A</v>
      </c>
      <c r="K29" s="83"/>
      <c r="L29" s="42">
        <f t="shared" si="2"/>
        <v>0</v>
      </c>
      <c r="M29" s="45">
        <f t="shared" si="3"/>
        <v>6</v>
      </c>
      <c r="N29" s="45">
        <f t="shared" si="4"/>
        <v>0</v>
      </c>
      <c r="O29" s="45">
        <f t="shared" si="5"/>
        <v>13</v>
      </c>
      <c r="P29" s="42" t="str">
        <f t="shared" si="6"/>
        <v>-</v>
      </c>
      <c r="Q29" s="90"/>
      <c r="R29" s="38"/>
      <c r="S29" s="43"/>
      <c r="T29" s="49"/>
      <c r="U29" s="43"/>
      <c r="V29" s="43"/>
    </row>
    <row r="30" spans="1:22" s="43" customFormat="1" ht="15" hidden="1" customHeight="1" x14ac:dyDescent="0.25">
      <c r="A30" s="123">
        <f>_xlfn.RANK.EQ(N30,N$17:N$31)</f>
        <v>6</v>
      </c>
      <c r="B30" s="227"/>
      <c r="C30" s="228"/>
      <c r="D30" s="86"/>
      <c r="E30" s="83"/>
      <c r="F30" s="83"/>
      <c r="G30" s="83"/>
      <c r="H30" s="199"/>
      <c r="I30" s="85"/>
      <c r="J30" s="45" t="e">
        <f t="shared" si="1"/>
        <v>#N/A</v>
      </c>
      <c r="K30" s="83"/>
      <c r="L30" s="42">
        <f t="shared" si="2"/>
        <v>0</v>
      </c>
      <c r="M30" s="45">
        <f t="shared" si="3"/>
        <v>6</v>
      </c>
      <c r="N30" s="45">
        <f t="shared" si="4"/>
        <v>0</v>
      </c>
      <c r="O30" s="45">
        <f t="shared" ref="O30:O31" si="7">IF(A30=1,20,IF(A30=2,18,IF(A30=3,16,IF(A30&gt;19,0,19-A30))))</f>
        <v>13</v>
      </c>
      <c r="P30" s="42" t="str">
        <f t="shared" si="6"/>
        <v>-</v>
      </c>
      <c r="Q30" s="90"/>
      <c r="R30" s="38"/>
      <c r="T30" s="49"/>
    </row>
    <row r="31" spans="1:22" s="43" customFormat="1" ht="15" hidden="1" customHeight="1" x14ac:dyDescent="0.25">
      <c r="A31" s="123">
        <f>_xlfn.RANK.EQ(N31,N$17:N$31)</f>
        <v>6</v>
      </c>
      <c r="B31" s="227"/>
      <c r="C31" s="228"/>
      <c r="D31" s="45"/>
      <c r="E31" s="42"/>
      <c r="F31" s="42"/>
      <c r="G31" s="52"/>
      <c r="H31" s="237"/>
      <c r="I31" s="45"/>
      <c r="J31" s="45" t="e">
        <f t="shared" si="1"/>
        <v>#N/A</v>
      </c>
      <c r="K31" s="42"/>
      <c r="L31" s="42">
        <f t="shared" si="2"/>
        <v>0</v>
      </c>
      <c r="M31" s="45">
        <f t="shared" si="3"/>
        <v>6</v>
      </c>
      <c r="N31" s="45">
        <f t="shared" si="4"/>
        <v>0</v>
      </c>
      <c r="O31" s="45">
        <f t="shared" si="7"/>
        <v>13</v>
      </c>
      <c r="P31" s="42" t="str">
        <f t="shared" si="6"/>
        <v>-</v>
      </c>
      <c r="Q31" s="90"/>
      <c r="R31" s="38"/>
      <c r="T31" s="49"/>
    </row>
    <row r="32" spans="1:22" s="102" customFormat="1" x14ac:dyDescent="0.25">
      <c r="H32" s="103"/>
      <c r="I32" s="103"/>
      <c r="J32" s="103"/>
      <c r="K32" s="103"/>
      <c r="L32" s="103"/>
      <c r="M32" s="103"/>
      <c r="N32" s="103"/>
      <c r="O32" s="103"/>
      <c r="P32" s="103"/>
    </row>
    <row r="33" spans="1:22" s="102" customFormat="1" ht="13" x14ac:dyDescent="0.3">
      <c r="A33" s="200" t="s">
        <v>16</v>
      </c>
      <c r="B33" s="103"/>
      <c r="C33" s="103"/>
      <c r="E33" s="257" t="s">
        <v>416</v>
      </c>
      <c r="F33" s="6"/>
      <c r="I33" s="200" t="s">
        <v>112</v>
      </c>
      <c r="J33" s="103"/>
      <c r="K33" s="103"/>
      <c r="O33" s="257" t="s">
        <v>417</v>
      </c>
    </row>
    <row r="34" spans="1:22" s="102" customFormat="1" ht="13" x14ac:dyDescent="0.3">
      <c r="A34" s="200"/>
      <c r="B34" s="103"/>
      <c r="C34" s="103"/>
      <c r="E34" s="201"/>
      <c r="F34" s="6"/>
      <c r="I34" s="200"/>
      <c r="J34" s="103"/>
      <c r="K34" s="103"/>
      <c r="O34" s="257"/>
    </row>
    <row r="35" spans="1:22" s="102" customFormat="1" ht="13" x14ac:dyDescent="0.3">
      <c r="A35" s="200" t="s">
        <v>17</v>
      </c>
      <c r="B35" s="103"/>
      <c r="C35" s="103"/>
      <c r="E35" s="5" t="s">
        <v>114</v>
      </c>
      <c r="F35" s="103"/>
      <c r="I35" s="200" t="s">
        <v>115</v>
      </c>
      <c r="J35" s="103"/>
      <c r="K35" s="103"/>
      <c r="O35" s="5" t="s">
        <v>336</v>
      </c>
    </row>
    <row r="36" spans="1:22" s="43" customFormat="1" x14ac:dyDescent="0.25"/>
    <row r="37" spans="1:22" s="43" customFormat="1" x14ac:dyDescent="0.25"/>
    <row r="39" spans="1:22" x14ac:dyDescent="0.2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3" x14ac:dyDescent="0.3">
      <c r="H41" s="9"/>
      <c r="I41" s="759"/>
      <c r="J41" s="759"/>
      <c r="K41" s="759"/>
      <c r="L41" s="759"/>
      <c r="M41" s="759"/>
      <c r="N41" s="759"/>
      <c r="O41" s="759"/>
      <c r="P41" s="759"/>
      <c r="Q41" s="759"/>
      <c r="R41" s="759"/>
      <c r="S41" s="759"/>
      <c r="T41" s="759"/>
      <c r="U41" s="759"/>
      <c r="V41" s="759"/>
    </row>
    <row r="42" spans="1:22" ht="13" x14ac:dyDescent="0.3">
      <c r="H42" s="9"/>
      <c r="I42" s="759"/>
      <c r="J42" s="759"/>
      <c r="K42" s="759"/>
      <c r="L42" s="759"/>
      <c r="M42" s="759"/>
      <c r="N42" s="759"/>
      <c r="O42" s="759"/>
      <c r="P42" s="759"/>
      <c r="Q42" s="759"/>
      <c r="R42" s="759"/>
      <c r="S42" s="759"/>
      <c r="T42" s="759"/>
      <c r="U42" s="759"/>
      <c r="V42" s="759"/>
    </row>
    <row r="43" spans="1:22" x14ac:dyDescent="0.25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5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5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1">
      <sortCondition ref="A15:A16"/>
    </sortState>
  </autoFilter>
  <sortState ref="A17:R21">
    <sortCondition ref="A17"/>
  </sortState>
  <mergeCells count="32">
    <mergeCell ref="I41:V41"/>
    <mergeCell ref="I42:V42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0" firstPageNumber="0" fitToHeight="0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796875" defaultRowHeight="12.5" x14ac:dyDescent="0.25"/>
  <cols>
    <col min="1" max="1" width="8.81640625" customWidth="1"/>
    <col min="2" max="2" width="8.453125" customWidth="1"/>
    <col min="3" max="3" width="7" customWidth="1"/>
    <col min="4" max="4" width="22.7265625" customWidth="1"/>
    <col min="5" max="5" width="9.7265625" customWidth="1"/>
    <col min="6" max="6" width="9.26953125" customWidth="1"/>
    <col min="7" max="7" width="10.7265625" customWidth="1"/>
    <col min="8" max="8" width="18.7265625" customWidth="1"/>
    <col min="9" max="9" width="37.453125" customWidth="1"/>
    <col min="10" max="10" width="0.1796875" customWidth="1"/>
    <col min="11" max="240" width="9.1796875" customWidth="1"/>
    <col min="241" max="241" width="8.81640625" customWidth="1"/>
    <col min="242" max="242" width="8.453125" customWidth="1"/>
    <col min="243" max="243" width="7" customWidth="1"/>
    <col min="244" max="244" width="22.7265625" customWidth="1"/>
    <col min="245" max="245" width="17" customWidth="1"/>
    <col min="246" max="246" width="10.81640625" customWidth="1"/>
    <col min="247" max="247" width="10.453125" customWidth="1"/>
    <col min="248" max="248" width="11.7265625" customWidth="1"/>
  </cols>
  <sheetData>
    <row r="1" spans="1:10" x14ac:dyDescent="0.25">
      <c r="A1" s="754" t="s">
        <v>37</v>
      </c>
      <c r="B1" s="754"/>
      <c r="C1" s="754"/>
      <c r="D1" s="754"/>
      <c r="E1" s="754"/>
      <c r="F1" s="754"/>
      <c r="G1" s="754"/>
      <c r="H1" s="754"/>
      <c r="I1" s="754"/>
      <c r="J1" s="754"/>
    </row>
    <row r="2" spans="1:10" ht="10.5" customHeight="1" x14ac:dyDescent="0.25">
      <c r="A2" s="755" t="s">
        <v>44</v>
      </c>
      <c r="B2" s="755"/>
      <c r="C2" s="755"/>
      <c r="D2" s="755"/>
      <c r="E2" s="755"/>
      <c r="F2" s="755"/>
      <c r="G2" s="755"/>
      <c r="H2" s="755"/>
      <c r="I2" s="755"/>
      <c r="J2" s="755"/>
    </row>
    <row r="3" spans="1:10" ht="11.25" customHeight="1" x14ac:dyDescent="0.25">
      <c r="A3" s="755" t="s">
        <v>0</v>
      </c>
      <c r="B3" s="755"/>
      <c r="C3" s="755"/>
      <c r="D3" s="755"/>
      <c r="E3" s="755"/>
      <c r="F3" s="755"/>
      <c r="G3" s="755"/>
      <c r="H3" s="755"/>
      <c r="I3" s="755"/>
      <c r="J3" s="755"/>
    </row>
    <row r="4" spans="1:10" ht="11.25" customHeight="1" x14ac:dyDescent="0.25">
      <c r="A4" s="756" t="s">
        <v>41</v>
      </c>
      <c r="B4" s="756"/>
      <c r="C4" s="756"/>
      <c r="D4" s="756"/>
      <c r="E4" s="756"/>
      <c r="F4" s="756"/>
      <c r="G4" s="756"/>
      <c r="H4" s="756"/>
      <c r="I4" s="756"/>
      <c r="J4" s="756"/>
    </row>
    <row r="5" spans="1:10" ht="17.25" customHeight="1" x14ac:dyDescent="0.3">
      <c r="A5" s="135"/>
      <c r="B5" s="135"/>
      <c r="D5" s="767" t="s">
        <v>1</v>
      </c>
      <c r="E5" s="767"/>
      <c r="F5" s="767"/>
      <c r="G5" s="767"/>
      <c r="H5" s="767"/>
      <c r="I5" t="s">
        <v>84</v>
      </c>
    </row>
    <row r="6" spans="1:10" ht="18" customHeight="1" x14ac:dyDescent="0.25">
      <c r="A6" s="768" t="s">
        <v>46</v>
      </c>
      <c r="B6" s="768"/>
      <c r="C6" s="768"/>
      <c r="D6" s="767" t="s">
        <v>42</v>
      </c>
      <c r="E6" s="767"/>
      <c r="F6" s="767"/>
      <c r="G6" s="767"/>
      <c r="H6" s="767"/>
      <c r="I6" t="s">
        <v>85</v>
      </c>
    </row>
    <row r="7" spans="1:10" x14ac:dyDescent="0.25">
      <c r="A7" s="769" t="s">
        <v>43</v>
      </c>
      <c r="B7" s="769"/>
      <c r="C7" s="769"/>
      <c r="D7" s="770" t="s">
        <v>100</v>
      </c>
      <c r="E7" s="770"/>
      <c r="F7" s="770"/>
      <c r="G7" s="770"/>
      <c r="H7" s="770"/>
    </row>
    <row r="8" spans="1:10" x14ac:dyDescent="0.25">
      <c r="A8" s="134"/>
      <c r="B8" s="134"/>
      <c r="C8" s="134"/>
      <c r="D8" s="132"/>
      <c r="E8" s="132"/>
      <c r="F8" s="132"/>
      <c r="G8" s="132"/>
      <c r="H8" s="132"/>
    </row>
    <row r="9" spans="1:10" ht="13" x14ac:dyDescent="0.3">
      <c r="A9" s="741" t="s">
        <v>105</v>
      </c>
      <c r="B9" s="741"/>
      <c r="C9" s="741"/>
      <c r="D9" s="741"/>
      <c r="E9" s="102"/>
      <c r="F9" s="102"/>
      <c r="G9" s="102"/>
      <c r="H9" s="102"/>
      <c r="I9" s="102"/>
    </row>
    <row r="10" spans="1:10" ht="20" x14ac:dyDescent="0.25">
      <c r="A10" s="136" t="s">
        <v>6</v>
      </c>
      <c r="B10" s="136" t="s">
        <v>86</v>
      </c>
      <c r="C10" s="137" t="s">
        <v>87</v>
      </c>
      <c r="D10" s="136" t="s">
        <v>77</v>
      </c>
      <c r="E10" s="137" t="s">
        <v>7</v>
      </c>
      <c r="F10" s="137" t="s">
        <v>88</v>
      </c>
      <c r="G10" s="137" t="s">
        <v>89</v>
      </c>
      <c r="H10" s="137" t="s">
        <v>90</v>
      </c>
      <c r="I10" s="138" t="s">
        <v>91</v>
      </c>
    </row>
    <row r="11" spans="1:10" ht="14" x14ac:dyDescent="0.25">
      <c r="A11" s="745">
        <v>1</v>
      </c>
      <c r="B11" s="136">
        <v>1</v>
      </c>
      <c r="C11" s="175">
        <v>68</v>
      </c>
      <c r="D11" s="141" t="s">
        <v>49</v>
      </c>
      <c r="E11" s="161">
        <v>1995</v>
      </c>
      <c r="F11" s="172">
        <v>65.55</v>
      </c>
      <c r="G11" s="136">
        <v>54</v>
      </c>
      <c r="H11" s="136">
        <f>G11</f>
        <v>54</v>
      </c>
      <c r="I11" s="156" t="s">
        <v>50</v>
      </c>
      <c r="J11" s="102"/>
    </row>
    <row r="12" spans="1:10" ht="14.5" thickBot="1" x14ac:dyDescent="0.3">
      <c r="A12" s="745"/>
      <c r="B12" s="136">
        <v>2</v>
      </c>
      <c r="C12" s="175">
        <v>85</v>
      </c>
      <c r="D12" s="141" t="s">
        <v>51</v>
      </c>
      <c r="E12" s="162">
        <v>1992</v>
      </c>
      <c r="F12" s="172">
        <v>85.45</v>
      </c>
      <c r="G12" s="136">
        <v>52</v>
      </c>
      <c r="H12" s="136">
        <f t="shared" ref="H12" si="0">H11+G12</f>
        <v>106</v>
      </c>
      <c r="I12" s="156" t="s">
        <v>79</v>
      </c>
      <c r="J12" s="102"/>
    </row>
    <row r="13" spans="1:10" ht="14.5" thickBot="1" x14ac:dyDescent="0.3">
      <c r="A13" s="745"/>
      <c r="B13" s="136">
        <v>3</v>
      </c>
      <c r="C13" s="175">
        <v>85</v>
      </c>
      <c r="D13" s="141" t="s">
        <v>39</v>
      </c>
      <c r="E13" s="162">
        <v>2002</v>
      </c>
      <c r="F13" s="172">
        <v>82.25</v>
      </c>
      <c r="G13" s="140">
        <v>58</v>
      </c>
      <c r="H13" s="136">
        <f>H12+G13</f>
        <v>164</v>
      </c>
      <c r="I13" s="156" t="s">
        <v>102</v>
      </c>
      <c r="J13" s="139"/>
    </row>
    <row r="14" spans="1:10" x14ac:dyDescent="0.25">
      <c r="A14" s="745"/>
      <c r="B14" s="136">
        <v>4</v>
      </c>
      <c r="C14" s="175" t="s">
        <v>92</v>
      </c>
      <c r="D14" s="141" t="s">
        <v>101</v>
      </c>
      <c r="E14" s="155">
        <v>1989</v>
      </c>
      <c r="F14" s="179">
        <v>119.45</v>
      </c>
      <c r="G14" s="136">
        <v>58</v>
      </c>
      <c r="H14" s="136">
        <f t="shared" ref="H14" si="1">H13+G14</f>
        <v>222</v>
      </c>
      <c r="I14" s="156" t="s">
        <v>52</v>
      </c>
      <c r="J14" s="139"/>
    </row>
    <row r="15" spans="1:10" ht="14.15" customHeight="1" x14ac:dyDescent="0.3">
      <c r="A15" s="749" t="s">
        <v>93</v>
      </c>
      <c r="B15" s="749"/>
      <c r="C15" s="749"/>
      <c r="D15" s="749"/>
      <c r="E15" s="771"/>
      <c r="F15" s="151">
        <f>SUM(F11:F14)</f>
        <v>352.7</v>
      </c>
      <c r="G15" s="102"/>
      <c r="H15" s="9"/>
      <c r="I15" s="102"/>
      <c r="J15" s="163"/>
    </row>
    <row r="16" spans="1:10" ht="14.15" customHeight="1" thickBot="1" x14ac:dyDescent="0.35">
      <c r="A16" s="740" t="s">
        <v>94</v>
      </c>
      <c r="B16" s="740"/>
      <c r="C16" s="740"/>
      <c r="D16" s="740"/>
      <c r="E16" s="740"/>
      <c r="F16" s="740"/>
      <c r="G16" s="772"/>
      <c r="H16" s="158">
        <f>H14</f>
        <v>222</v>
      </c>
      <c r="I16" s="102"/>
      <c r="J16" s="164"/>
    </row>
    <row r="17" spans="1:10" ht="14.15" customHeight="1" x14ac:dyDescent="0.3">
      <c r="A17" s="174"/>
      <c r="B17" s="174"/>
      <c r="C17" s="174"/>
      <c r="D17" s="174"/>
      <c r="E17" s="174"/>
      <c r="F17" s="174"/>
      <c r="G17" s="174"/>
      <c r="H17" s="173"/>
      <c r="I17" s="102"/>
      <c r="J17" s="9"/>
    </row>
    <row r="18" spans="1:10" ht="21" customHeight="1" x14ac:dyDescent="0.3">
      <c r="A18" s="741" t="s">
        <v>95</v>
      </c>
      <c r="B18" s="741"/>
      <c r="C18" s="741"/>
      <c r="D18" s="741"/>
      <c r="E18" s="102"/>
      <c r="F18" s="183"/>
      <c r="G18" s="102"/>
      <c r="H18" s="102"/>
      <c r="I18" s="102"/>
    </row>
    <row r="19" spans="1:10" ht="20" x14ac:dyDescent="0.25">
      <c r="A19" s="136" t="s">
        <v>6</v>
      </c>
      <c r="B19" s="136" t="s">
        <v>86</v>
      </c>
      <c r="C19" s="137" t="s">
        <v>87</v>
      </c>
      <c r="D19" s="136" t="s">
        <v>77</v>
      </c>
      <c r="E19" s="137" t="s">
        <v>7</v>
      </c>
      <c r="F19" s="184" t="s">
        <v>88</v>
      </c>
      <c r="G19" s="137" t="s">
        <v>89</v>
      </c>
      <c r="H19" s="137" t="s">
        <v>90</v>
      </c>
      <c r="I19" s="138" t="s">
        <v>91</v>
      </c>
      <c r="J19" s="102"/>
    </row>
    <row r="20" spans="1:10" ht="14.15" customHeight="1" x14ac:dyDescent="0.25">
      <c r="A20" s="745">
        <v>2</v>
      </c>
      <c r="B20" s="136">
        <v>1</v>
      </c>
      <c r="C20" s="166">
        <v>85</v>
      </c>
      <c r="D20" s="141" t="s">
        <v>64</v>
      </c>
      <c r="E20" s="142">
        <v>1995</v>
      </c>
      <c r="F20" s="185">
        <v>84.9</v>
      </c>
      <c r="G20" s="136">
        <v>54</v>
      </c>
      <c r="H20" s="136">
        <f>G20</f>
        <v>54</v>
      </c>
      <c r="I20" s="156" t="s">
        <v>65</v>
      </c>
      <c r="J20" s="102"/>
    </row>
    <row r="21" spans="1:10" ht="14.15" customHeight="1" x14ac:dyDescent="0.25">
      <c r="A21" s="745"/>
      <c r="B21" s="136">
        <v>2</v>
      </c>
      <c r="C21" s="166" t="s">
        <v>92</v>
      </c>
      <c r="D21" s="141" t="s">
        <v>96</v>
      </c>
      <c r="E21" s="142">
        <v>1990</v>
      </c>
      <c r="F21" s="179">
        <v>96.65</v>
      </c>
      <c r="G21" s="136">
        <v>56</v>
      </c>
      <c r="H21" s="136">
        <f>H20+G21</f>
        <v>110</v>
      </c>
      <c r="I21" s="156" t="s">
        <v>63</v>
      </c>
      <c r="J21" s="102"/>
    </row>
    <row r="22" spans="1:10" ht="14.15" customHeight="1" x14ac:dyDescent="0.25">
      <c r="A22" s="745"/>
      <c r="B22" s="136">
        <v>3</v>
      </c>
      <c r="C22" s="166">
        <v>85</v>
      </c>
      <c r="D22" s="141" t="s">
        <v>78</v>
      </c>
      <c r="E22" s="142">
        <v>1997</v>
      </c>
      <c r="F22" s="179">
        <v>84.8</v>
      </c>
      <c r="G22" s="140">
        <v>52</v>
      </c>
      <c r="H22" s="136">
        <f t="shared" ref="H22:H23" si="2">H21+G22</f>
        <v>162</v>
      </c>
      <c r="I22" s="156" t="s">
        <v>63</v>
      </c>
      <c r="J22" s="22"/>
    </row>
    <row r="23" spans="1:10" ht="14.15" customHeight="1" x14ac:dyDescent="0.25">
      <c r="A23" s="745"/>
      <c r="B23" s="136">
        <v>4</v>
      </c>
      <c r="C23" s="166" t="s">
        <v>92</v>
      </c>
      <c r="D23" s="141" t="s">
        <v>97</v>
      </c>
      <c r="E23" s="23">
        <v>1990</v>
      </c>
      <c r="F23" s="178">
        <v>96.2</v>
      </c>
      <c r="G23" s="147">
        <v>40</v>
      </c>
      <c r="H23" s="136">
        <f t="shared" si="2"/>
        <v>202</v>
      </c>
      <c r="I23" s="156" t="s">
        <v>63</v>
      </c>
      <c r="J23" s="102"/>
    </row>
    <row r="24" spans="1:10" ht="12.75" customHeight="1" x14ac:dyDescent="0.3">
      <c r="A24" s="749" t="s">
        <v>93</v>
      </c>
      <c r="B24" s="749"/>
      <c r="C24" s="749"/>
      <c r="D24" s="749"/>
      <c r="E24" s="749"/>
      <c r="F24" s="151">
        <f>SUM(F20:F23)</f>
        <v>362.55</v>
      </c>
      <c r="G24" s="102"/>
      <c r="H24" s="9"/>
      <c r="I24" s="102"/>
      <c r="J24" s="102"/>
    </row>
    <row r="25" spans="1:10" ht="12.75" customHeight="1" x14ac:dyDescent="0.3">
      <c r="A25" s="740" t="s">
        <v>94</v>
      </c>
      <c r="B25" s="740"/>
      <c r="C25" s="740"/>
      <c r="D25" s="740"/>
      <c r="E25" s="740"/>
      <c r="F25" s="740"/>
      <c r="G25" s="740"/>
      <c r="H25" s="158">
        <f>H23</f>
        <v>202</v>
      </c>
      <c r="I25" s="102"/>
      <c r="J25" s="102"/>
    </row>
    <row r="26" spans="1:10" s="102" customFormat="1" ht="17.25" customHeight="1" x14ac:dyDescent="0.25"/>
    <row r="27" spans="1:10" ht="27.75" customHeight="1" x14ac:dyDescent="0.3">
      <c r="A27" s="741" t="s">
        <v>98</v>
      </c>
      <c r="B27" s="741"/>
      <c r="C27" s="741"/>
      <c r="D27" s="741"/>
      <c r="E27" s="102"/>
      <c r="F27" s="102"/>
      <c r="G27" s="102"/>
      <c r="H27" s="102"/>
      <c r="I27" s="102"/>
    </row>
    <row r="28" spans="1:10" s="102" customFormat="1" ht="20" x14ac:dyDescent="0.25">
      <c r="A28" s="136" t="s">
        <v>6</v>
      </c>
      <c r="B28" s="136" t="s">
        <v>86</v>
      </c>
      <c r="C28" s="137" t="s">
        <v>87</v>
      </c>
      <c r="D28" s="136" t="s">
        <v>77</v>
      </c>
      <c r="E28" s="137" t="s">
        <v>7</v>
      </c>
      <c r="F28" s="184" t="s">
        <v>88</v>
      </c>
      <c r="G28" s="137" t="s">
        <v>89</v>
      </c>
      <c r="H28" s="137" t="s">
        <v>90</v>
      </c>
      <c r="I28" s="138" t="s">
        <v>91</v>
      </c>
    </row>
    <row r="29" spans="1:10" s="102" customFormat="1" ht="14.15" customHeight="1" x14ac:dyDescent="0.25">
      <c r="A29" s="745">
        <v>3</v>
      </c>
      <c r="B29" s="136">
        <v>1</v>
      </c>
      <c r="C29" s="166">
        <v>73</v>
      </c>
      <c r="D29" s="141" t="s">
        <v>72</v>
      </c>
      <c r="E29" s="155">
        <v>1992</v>
      </c>
      <c r="F29" s="186">
        <v>72.400000000000006</v>
      </c>
      <c r="G29" s="147">
        <v>50</v>
      </c>
      <c r="H29" s="136">
        <f>G29</f>
        <v>50</v>
      </c>
      <c r="I29" s="156" t="s">
        <v>73</v>
      </c>
    </row>
    <row r="30" spans="1:10" s="102" customFormat="1" ht="14.15" customHeight="1" x14ac:dyDescent="0.25">
      <c r="A30" s="766"/>
      <c r="B30" s="136">
        <v>2</v>
      </c>
      <c r="C30" s="166" t="s">
        <v>92</v>
      </c>
      <c r="D30" s="141" t="s">
        <v>75</v>
      </c>
      <c r="E30" s="142">
        <v>1999</v>
      </c>
      <c r="F30" s="179">
        <v>87.7</v>
      </c>
      <c r="G30" s="147">
        <v>47</v>
      </c>
      <c r="H30" s="136">
        <f>H29+G30</f>
        <v>97</v>
      </c>
      <c r="I30" s="156" t="s">
        <v>69</v>
      </c>
    </row>
    <row r="31" spans="1:10" s="22" customFormat="1" ht="14.15" customHeight="1" x14ac:dyDescent="0.25">
      <c r="A31" s="766"/>
      <c r="B31" s="136">
        <v>3</v>
      </c>
      <c r="C31" s="166" t="s">
        <v>92</v>
      </c>
      <c r="D31" s="141" t="s">
        <v>70</v>
      </c>
      <c r="E31" s="157">
        <v>1999</v>
      </c>
      <c r="F31" s="178">
        <v>106.3</v>
      </c>
      <c r="G31" s="147">
        <v>47</v>
      </c>
      <c r="H31" s="136">
        <f t="shared" ref="H31:H32" si="3">H30+G31</f>
        <v>144</v>
      </c>
      <c r="I31" s="156" t="s">
        <v>71</v>
      </c>
    </row>
    <row r="32" spans="1:10" s="102" customFormat="1" ht="13.5" customHeight="1" x14ac:dyDescent="0.25">
      <c r="A32" s="766"/>
      <c r="B32" s="136">
        <v>4</v>
      </c>
      <c r="C32" s="145">
        <v>85</v>
      </c>
      <c r="D32" s="100" t="s">
        <v>74</v>
      </c>
      <c r="E32" s="142">
        <v>1999</v>
      </c>
      <c r="F32" s="178">
        <v>83.85</v>
      </c>
      <c r="G32" s="136">
        <v>46</v>
      </c>
      <c r="H32" s="136">
        <f t="shared" si="3"/>
        <v>190</v>
      </c>
      <c r="I32" s="156" t="s">
        <v>69</v>
      </c>
    </row>
    <row r="33" spans="1:10" s="102" customFormat="1" ht="22.5" customHeight="1" x14ac:dyDescent="0.3">
      <c r="A33" s="150" t="s">
        <v>93</v>
      </c>
      <c r="B33" s="160"/>
      <c r="C33" s="160"/>
      <c r="D33" s="160"/>
      <c r="E33" s="160"/>
      <c r="F33" s="151">
        <f>SUM(F29:F32)</f>
        <v>350.25</v>
      </c>
      <c r="H33" s="9"/>
    </row>
    <row r="34" spans="1:10" ht="12.75" customHeight="1" x14ac:dyDescent="0.3">
      <c r="A34" s="150" t="s">
        <v>94</v>
      </c>
      <c r="B34" s="160"/>
      <c r="C34" s="160"/>
      <c r="D34" s="160"/>
      <c r="E34" s="160"/>
      <c r="F34" s="160"/>
      <c r="G34" s="160"/>
      <c r="H34" s="158">
        <f>H32</f>
        <v>190</v>
      </c>
      <c r="I34" s="102"/>
      <c r="J34" s="102"/>
    </row>
    <row r="35" spans="1:10" ht="13.5" customHeight="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</row>
    <row r="36" spans="1:10" s="102" customFormat="1" ht="23.25" customHeight="1" thickBot="1" x14ac:dyDescent="0.35">
      <c r="A36" s="176" t="s">
        <v>106</v>
      </c>
      <c r="B36" s="176"/>
      <c r="C36" s="176"/>
      <c r="D36" s="176"/>
    </row>
    <row r="37" spans="1:10" s="102" customFormat="1" ht="26.25" customHeight="1" thickBot="1" x14ac:dyDescent="0.3">
      <c r="A37" s="136" t="s">
        <v>6</v>
      </c>
      <c r="B37" s="136" t="s">
        <v>86</v>
      </c>
      <c r="C37" s="137" t="s">
        <v>87</v>
      </c>
      <c r="D37" s="136" t="s">
        <v>77</v>
      </c>
      <c r="E37" s="137" t="s">
        <v>7</v>
      </c>
      <c r="F37" s="137" t="s">
        <v>88</v>
      </c>
      <c r="G37" s="137" t="s">
        <v>89</v>
      </c>
      <c r="H37" s="137" t="s">
        <v>90</v>
      </c>
      <c r="I37" s="138" t="s">
        <v>91</v>
      </c>
      <c r="J37" s="139"/>
    </row>
    <row r="38" spans="1:10" s="102" customFormat="1" ht="14.15" customHeight="1" thickBot="1" x14ac:dyDescent="0.3">
      <c r="A38" s="745">
        <v>4</v>
      </c>
      <c r="B38" s="136">
        <v>1</v>
      </c>
      <c r="C38" s="140">
        <v>85</v>
      </c>
      <c r="D38" s="141" t="s">
        <v>59</v>
      </c>
      <c r="E38" s="142">
        <v>1992</v>
      </c>
      <c r="F38" s="159">
        <v>78.5</v>
      </c>
      <c r="G38" s="140">
        <v>30</v>
      </c>
      <c r="H38" s="136">
        <f>G38</f>
        <v>30</v>
      </c>
      <c r="I38" s="143" t="s">
        <v>60</v>
      </c>
      <c r="J38" s="144"/>
    </row>
    <row r="39" spans="1:10" ht="14.15" customHeight="1" x14ac:dyDescent="0.25">
      <c r="A39" s="766"/>
      <c r="B39" s="136">
        <v>2</v>
      </c>
      <c r="C39" s="175">
        <v>85</v>
      </c>
      <c r="D39" s="141" t="s">
        <v>55</v>
      </c>
      <c r="E39" s="142">
        <v>1983</v>
      </c>
      <c r="F39" s="178">
        <v>82.3</v>
      </c>
      <c r="G39" s="140">
        <v>39</v>
      </c>
      <c r="H39" s="136">
        <f>H38+G39</f>
        <v>69</v>
      </c>
      <c r="I39" s="143" t="s">
        <v>56</v>
      </c>
      <c r="J39" s="144"/>
    </row>
    <row r="40" spans="1:10" s="102" customFormat="1" ht="14.15" customHeight="1" thickBot="1" x14ac:dyDescent="0.3">
      <c r="A40" s="766"/>
      <c r="B40" s="136">
        <v>3</v>
      </c>
      <c r="C40" s="175">
        <v>85</v>
      </c>
      <c r="D40" s="146" t="s">
        <v>57</v>
      </c>
      <c r="E40" s="85">
        <v>1993</v>
      </c>
      <c r="F40" s="179">
        <v>80.05</v>
      </c>
      <c r="G40" s="147">
        <v>39</v>
      </c>
      <c r="H40" s="136">
        <f t="shared" ref="H40:H41" si="4">H39+G40</f>
        <v>108</v>
      </c>
      <c r="I40" s="148" t="s">
        <v>58</v>
      </c>
      <c r="J40" s="149"/>
    </row>
    <row r="41" spans="1:10" s="102" customFormat="1" ht="14.15" customHeight="1" thickBot="1" x14ac:dyDescent="0.3">
      <c r="A41" s="766"/>
      <c r="B41" s="136">
        <v>4</v>
      </c>
      <c r="C41" s="175" t="s">
        <v>92</v>
      </c>
      <c r="D41" s="110" t="s">
        <v>61</v>
      </c>
      <c r="E41" s="45">
        <v>1965</v>
      </c>
      <c r="F41" s="180">
        <v>103.15</v>
      </c>
      <c r="G41" s="147">
        <v>40</v>
      </c>
      <c r="H41" s="136">
        <f t="shared" si="4"/>
        <v>148</v>
      </c>
      <c r="I41" s="148" t="s">
        <v>62</v>
      </c>
      <c r="J41" s="149"/>
    </row>
    <row r="42" spans="1:10" s="102" customFormat="1" ht="15.75" customHeight="1" x14ac:dyDescent="0.25">
      <c r="A42" s="150" t="s">
        <v>93</v>
      </c>
      <c r="B42" s="150"/>
      <c r="C42" s="150"/>
      <c r="D42" s="150"/>
      <c r="E42" s="150"/>
      <c r="F42" s="181">
        <f>SUM(F38:F41)</f>
        <v>344</v>
      </c>
      <c r="H42" s="9"/>
    </row>
    <row r="43" spans="1:10" s="102" customFormat="1" ht="20.25" customHeight="1" x14ac:dyDescent="0.25">
      <c r="A43" s="152" t="s">
        <v>94</v>
      </c>
      <c r="B43" s="152"/>
      <c r="C43" s="152"/>
      <c r="D43" s="152"/>
      <c r="E43" s="150"/>
      <c r="F43" s="182"/>
      <c r="G43" s="150"/>
      <c r="H43" s="153">
        <f>H41</f>
        <v>148</v>
      </c>
      <c r="I43" s="154"/>
    </row>
    <row r="44" spans="1:10" ht="13.5" customHeight="1" x14ac:dyDescent="0.3">
      <c r="A44" s="165"/>
      <c r="B44" s="165"/>
      <c r="C44" s="165"/>
      <c r="D44" s="165"/>
      <c r="E44" s="165"/>
      <c r="F44" s="165"/>
      <c r="G44" s="160"/>
      <c r="H44" s="133"/>
      <c r="I44" s="102"/>
      <c r="J44" s="102"/>
    </row>
    <row r="45" spans="1:10" ht="21.75" customHeight="1" x14ac:dyDescent="0.25"/>
    <row r="46" spans="1:10" x14ac:dyDescent="0.25">
      <c r="A46" s="103" t="s">
        <v>16</v>
      </c>
      <c r="B46" s="103"/>
      <c r="C46" s="103"/>
      <c r="D46" s="5" t="s">
        <v>107</v>
      </c>
      <c r="E46" s="103"/>
      <c r="F46" s="6"/>
      <c r="G46" s="46" t="s">
        <v>99</v>
      </c>
      <c r="I46" s="53" t="s">
        <v>108</v>
      </c>
    </row>
    <row r="47" spans="1:10" x14ac:dyDescent="0.25">
      <c r="A47" s="103"/>
      <c r="B47" s="103"/>
      <c r="C47" s="103"/>
      <c r="D47" s="103"/>
      <c r="E47" s="103"/>
      <c r="G47" s="46"/>
      <c r="I47" s="43"/>
    </row>
    <row r="48" spans="1:10" x14ac:dyDescent="0.25">
      <c r="A48" s="103" t="s">
        <v>17</v>
      </c>
      <c r="B48" s="103"/>
      <c r="C48" s="103"/>
      <c r="D48" s="53" t="s">
        <v>110</v>
      </c>
      <c r="E48" s="103"/>
      <c r="F48" s="103"/>
      <c r="G48" s="46" t="s">
        <v>18</v>
      </c>
      <c r="I48" s="53" t="s">
        <v>109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67"/>
  <sheetViews>
    <sheetView view="pageBreakPreview" topLeftCell="A11" zoomScale="80" zoomScaleNormal="70" zoomScaleSheetLayoutView="80" workbookViewId="0">
      <selection activeCell="P29" sqref="P29"/>
    </sheetView>
  </sheetViews>
  <sheetFormatPr defaultColWidth="8.54296875" defaultRowHeight="14.5" x14ac:dyDescent="0.35"/>
  <cols>
    <col min="1" max="1" width="8.453125" style="286" customWidth="1"/>
    <col min="2" max="2" width="4.453125" style="286" customWidth="1"/>
    <col min="3" max="3" width="27.453125" style="286" customWidth="1"/>
    <col min="4" max="4" width="10.453125" style="286" customWidth="1"/>
    <col min="5" max="5" width="12" style="286" customWidth="1"/>
    <col min="6" max="6" width="20.453125" style="286" customWidth="1"/>
    <col min="7" max="7" width="23.453125" style="286" customWidth="1"/>
    <col min="8" max="8" width="13.36328125" style="286" customWidth="1"/>
    <col min="9" max="9" width="15.1796875" style="286" customWidth="1"/>
    <col min="10" max="10" width="11.1796875" style="286" customWidth="1"/>
    <col min="11" max="11" width="8.7265625" style="286" customWidth="1"/>
    <col min="12" max="12" width="7" style="286" customWidth="1"/>
    <col min="13" max="13" width="10.453125" style="286" customWidth="1"/>
    <col min="14" max="14" width="17.54296875" style="286" customWidth="1"/>
    <col min="15" max="16384" width="8.54296875" style="286"/>
  </cols>
  <sheetData>
    <row r="1" spans="1:21" s="102" customFormat="1" ht="12.5" x14ac:dyDescent="0.25">
      <c r="A1" s="701" t="s">
        <v>37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312"/>
      <c r="P1" s="312"/>
      <c r="Q1" s="312"/>
      <c r="R1" s="312"/>
    </row>
    <row r="2" spans="1:21" s="102" customFormat="1" ht="12.5" x14ac:dyDescent="0.25">
      <c r="A2" s="701" t="s">
        <v>116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4"/>
    </row>
    <row r="3" spans="1:21" s="102" customFormat="1" ht="12.75" customHeight="1" x14ac:dyDescent="0.25">
      <c r="A3" s="701" t="s">
        <v>332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19"/>
      <c r="R3" s="189"/>
    </row>
    <row r="4" spans="1:21" s="102" customFormat="1" ht="13" x14ac:dyDescent="0.3">
      <c r="A4" s="701" t="s">
        <v>335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4"/>
      <c r="R4" s="190"/>
    </row>
    <row r="5" spans="1:21" s="102" customFormat="1" ht="9" customHeight="1" x14ac:dyDescent="0.25"/>
    <row r="6" spans="1:21" s="102" customFormat="1" ht="15.5" x14ac:dyDescent="0.35">
      <c r="F6" s="697" t="s">
        <v>1</v>
      </c>
      <c r="G6" s="697"/>
      <c r="H6" s="697"/>
      <c r="I6" s="697"/>
      <c r="J6" s="243"/>
      <c r="K6" s="243"/>
      <c r="L6" s="243"/>
      <c r="M6" s="243"/>
      <c r="N6" s="289"/>
      <c r="O6" s="289"/>
      <c r="P6" s="289"/>
    </row>
    <row r="7" spans="1:21" s="102" customFormat="1" ht="15.5" x14ac:dyDescent="0.25">
      <c r="A7" s="700" t="s">
        <v>330</v>
      </c>
      <c r="B7" s="700"/>
      <c r="C7" s="700"/>
      <c r="D7" s="9"/>
      <c r="E7" s="690" t="s">
        <v>207</v>
      </c>
      <c r="F7" s="690"/>
      <c r="G7" s="690"/>
      <c r="H7" s="690"/>
      <c r="I7" s="690"/>
      <c r="J7" s="401"/>
      <c r="K7" s="402" t="s">
        <v>5</v>
      </c>
      <c r="L7" s="402">
        <v>1</v>
      </c>
      <c r="M7" s="402">
        <v>2</v>
      </c>
      <c r="N7" s="402">
        <v>3</v>
      </c>
      <c r="O7" s="289"/>
      <c r="P7" s="289"/>
    </row>
    <row r="8" spans="1:21" s="102" customFormat="1" ht="15.5" x14ac:dyDescent="0.3">
      <c r="A8" s="689" t="s">
        <v>331</v>
      </c>
      <c r="B8" s="689"/>
      <c r="C8" s="689"/>
      <c r="D8" s="9"/>
      <c r="E8" s="9"/>
      <c r="F8" s="694" t="s">
        <v>340</v>
      </c>
      <c r="G8" s="694"/>
      <c r="H8" s="694"/>
      <c r="I8" s="798"/>
      <c r="J8" s="403" t="s">
        <v>205</v>
      </c>
      <c r="K8" s="511">
        <v>12</v>
      </c>
      <c r="L8" s="512">
        <v>9.5</v>
      </c>
      <c r="M8" s="511">
        <v>8.5</v>
      </c>
      <c r="N8" s="512">
        <v>7.5</v>
      </c>
      <c r="O8" s="288"/>
      <c r="P8" s="288"/>
    </row>
    <row r="9" spans="1:21" s="102" customFormat="1" ht="15.5" x14ac:dyDescent="0.35">
      <c r="A9" s="290" t="s">
        <v>47</v>
      </c>
      <c r="B9" s="313"/>
      <c r="C9" s="313"/>
      <c r="D9" s="249">
        <v>97</v>
      </c>
      <c r="E9" s="794" t="s">
        <v>150</v>
      </c>
      <c r="F9" s="697"/>
      <c r="G9" s="697"/>
      <c r="H9" s="697"/>
      <c r="I9" s="795"/>
      <c r="J9" s="404" t="s">
        <v>206</v>
      </c>
      <c r="K9" s="512">
        <v>9.5</v>
      </c>
      <c r="L9" s="512">
        <v>8</v>
      </c>
      <c r="M9" s="512">
        <v>7</v>
      </c>
      <c r="N9" s="512">
        <v>6</v>
      </c>
      <c r="O9" s="311"/>
      <c r="P9" s="311"/>
    </row>
    <row r="10" spans="1:21" s="102" customFormat="1" ht="15.5" x14ac:dyDescent="0.35">
      <c r="A10" s="314" t="s">
        <v>48</v>
      </c>
      <c r="B10" s="315"/>
      <c r="C10" s="316"/>
      <c r="D10" s="250">
        <v>8</v>
      </c>
      <c r="E10" s="340"/>
      <c r="F10" s="282"/>
      <c r="G10" s="331"/>
      <c r="H10" s="282"/>
      <c r="I10" s="282"/>
      <c r="J10" s="404" t="s">
        <v>202</v>
      </c>
      <c r="K10" s="512">
        <v>9.5</v>
      </c>
      <c r="L10" s="512">
        <v>8</v>
      </c>
      <c r="M10" s="512">
        <v>7</v>
      </c>
      <c r="N10" s="512">
        <v>6</v>
      </c>
      <c r="O10" s="311"/>
      <c r="P10" s="311"/>
    </row>
    <row r="11" spans="1:21" s="9" customFormat="1" ht="12.5" x14ac:dyDescent="0.25">
      <c r="N11" s="54"/>
      <c r="O11" s="54"/>
      <c r="P11" s="54"/>
    </row>
    <row r="12" spans="1:21" ht="63.75" customHeight="1" x14ac:dyDescent="0.4">
      <c r="A12" s="559" t="s">
        <v>6</v>
      </c>
      <c r="B12" s="789" t="s">
        <v>77</v>
      </c>
      <c r="C12" s="790"/>
      <c r="D12" s="560" t="s">
        <v>7</v>
      </c>
      <c r="E12" s="560" t="s">
        <v>8</v>
      </c>
      <c r="F12" s="545" t="s">
        <v>9</v>
      </c>
      <c r="G12" s="561" t="s">
        <v>10</v>
      </c>
      <c r="H12" s="658" t="s">
        <v>408</v>
      </c>
      <c r="I12" s="658" t="s">
        <v>407</v>
      </c>
      <c r="J12" s="559" t="s">
        <v>148</v>
      </c>
      <c r="K12" s="559" t="s">
        <v>409</v>
      </c>
      <c r="L12" s="559" t="s">
        <v>203</v>
      </c>
      <c r="M12" s="792" t="s">
        <v>149</v>
      </c>
      <c r="N12" s="793"/>
      <c r="O12" s="287"/>
      <c r="P12" s="287"/>
      <c r="Q12" s="287"/>
      <c r="R12" s="287"/>
      <c r="S12" s="285"/>
      <c r="T12" s="287"/>
      <c r="U12" s="287"/>
    </row>
    <row r="13" spans="1:21" ht="15.5" x14ac:dyDescent="0.35">
      <c r="A13" s="531" t="s">
        <v>146</v>
      </c>
      <c r="B13" s="532"/>
      <c r="C13" s="566"/>
      <c r="D13" s="535"/>
      <c r="E13" s="535"/>
      <c r="F13" s="535"/>
      <c r="G13" s="535"/>
      <c r="H13" s="657"/>
      <c r="I13" s="534"/>
      <c r="J13" s="534"/>
      <c r="K13" s="535"/>
      <c r="L13" s="535"/>
      <c r="M13" s="535"/>
      <c r="N13" s="567"/>
      <c r="O13" s="287"/>
      <c r="P13" s="287"/>
      <c r="Q13" s="287"/>
      <c r="R13" s="287"/>
      <c r="S13" s="287"/>
      <c r="T13" s="287"/>
      <c r="U13" s="287"/>
    </row>
    <row r="14" spans="1:21" x14ac:dyDescent="0.35">
      <c r="A14" s="562">
        <v>1</v>
      </c>
      <c r="B14" s="549" t="s">
        <v>290</v>
      </c>
      <c r="C14" s="550"/>
      <c r="D14" s="563">
        <v>1980</v>
      </c>
      <c r="E14" s="551" t="s">
        <v>5</v>
      </c>
      <c r="F14" s="551" t="s">
        <v>218</v>
      </c>
      <c r="G14" s="564" t="s">
        <v>183</v>
      </c>
      <c r="H14" s="553">
        <v>1.39</v>
      </c>
      <c r="I14" s="553">
        <v>18.73</v>
      </c>
      <c r="J14" s="553">
        <f>SUM(H14:I14)</f>
        <v>20.12</v>
      </c>
      <c r="K14" s="554">
        <v>20</v>
      </c>
      <c r="L14" s="565" t="s">
        <v>5</v>
      </c>
      <c r="M14" s="556" t="s">
        <v>291</v>
      </c>
      <c r="N14" s="557"/>
      <c r="O14" s="287"/>
      <c r="P14" s="287"/>
      <c r="Q14" s="287"/>
      <c r="R14" s="287"/>
      <c r="S14" s="287"/>
      <c r="T14" s="287"/>
      <c r="U14" s="287"/>
    </row>
    <row r="15" spans="1:21" x14ac:dyDescent="0.35">
      <c r="A15" s="364">
        <v>2</v>
      </c>
      <c r="B15" s="513" t="s">
        <v>289</v>
      </c>
      <c r="C15" s="514"/>
      <c r="D15" s="515">
        <v>1987</v>
      </c>
      <c r="E15" s="516" t="s">
        <v>5</v>
      </c>
      <c r="F15" s="516" t="s">
        <v>218</v>
      </c>
      <c r="G15" s="341" t="s">
        <v>183</v>
      </c>
      <c r="H15" s="359">
        <v>1.51</v>
      </c>
      <c r="I15" s="359">
        <v>12.9</v>
      </c>
      <c r="J15" s="553">
        <f t="shared" ref="J15:J22" si="0">SUM(H15:I15)</f>
        <v>14.41</v>
      </c>
      <c r="K15" s="363">
        <v>18</v>
      </c>
      <c r="L15" s="520" t="s">
        <v>5</v>
      </c>
      <c r="M15" s="522" t="s">
        <v>201</v>
      </c>
      <c r="N15" s="523"/>
      <c r="O15" s="287"/>
      <c r="P15" s="287"/>
      <c r="Q15" s="287"/>
      <c r="R15" s="287"/>
      <c r="S15" s="287"/>
      <c r="T15" s="287"/>
      <c r="U15" s="287"/>
    </row>
    <row r="16" spans="1:21" x14ac:dyDescent="0.35">
      <c r="A16" s="364">
        <v>3</v>
      </c>
      <c r="B16" s="513" t="s">
        <v>244</v>
      </c>
      <c r="C16" s="514"/>
      <c r="D16" s="515">
        <v>1978</v>
      </c>
      <c r="E16" s="516">
        <v>2</v>
      </c>
      <c r="F16" s="516" t="s">
        <v>218</v>
      </c>
      <c r="G16" s="521" t="s">
        <v>183</v>
      </c>
      <c r="H16" s="359">
        <v>1.04</v>
      </c>
      <c r="I16" s="359">
        <v>11.03</v>
      </c>
      <c r="J16" s="553">
        <f t="shared" si="0"/>
        <v>12.07</v>
      </c>
      <c r="K16" s="363">
        <v>16</v>
      </c>
      <c r="L16" s="520" t="s">
        <v>319</v>
      </c>
      <c r="M16" s="522" t="s">
        <v>201</v>
      </c>
      <c r="N16" s="523"/>
      <c r="O16" s="287"/>
      <c r="P16" s="287"/>
      <c r="Q16" s="287"/>
      <c r="R16" s="287"/>
      <c r="S16" s="287"/>
      <c r="T16" s="287"/>
      <c r="U16" s="287"/>
    </row>
    <row r="17" spans="1:21" x14ac:dyDescent="0.35">
      <c r="A17" s="364">
        <v>4</v>
      </c>
      <c r="B17" s="513" t="s">
        <v>287</v>
      </c>
      <c r="C17" s="514"/>
      <c r="D17" s="515">
        <v>1978</v>
      </c>
      <c r="E17" s="516" t="s">
        <v>4</v>
      </c>
      <c r="F17" s="516" t="s">
        <v>218</v>
      </c>
      <c r="G17" s="517" t="s">
        <v>183</v>
      </c>
      <c r="H17" s="359">
        <v>1.18</v>
      </c>
      <c r="I17" s="359">
        <v>0</v>
      </c>
      <c r="J17" s="553">
        <f t="shared" si="0"/>
        <v>1.18</v>
      </c>
      <c r="K17" s="363">
        <v>15</v>
      </c>
      <c r="L17" s="520" t="s">
        <v>183</v>
      </c>
      <c r="M17" s="522" t="s">
        <v>201</v>
      </c>
      <c r="N17" s="523"/>
      <c r="O17" s="287"/>
      <c r="P17" s="287"/>
      <c r="Q17" s="287"/>
      <c r="R17" s="287"/>
      <c r="S17" s="287"/>
      <c r="T17" s="287"/>
      <c r="U17" s="287"/>
    </row>
    <row r="18" spans="1:21" x14ac:dyDescent="0.35">
      <c r="A18" s="364">
        <v>5</v>
      </c>
      <c r="B18" s="292" t="s">
        <v>288</v>
      </c>
      <c r="C18" s="294"/>
      <c r="D18" s="303">
        <v>2003</v>
      </c>
      <c r="E18" s="304" t="s">
        <v>5</v>
      </c>
      <c r="F18" s="304" t="s">
        <v>218</v>
      </c>
      <c r="G18" s="521" t="s">
        <v>183</v>
      </c>
      <c r="H18" s="359">
        <v>0.9</v>
      </c>
      <c r="I18" s="359">
        <v>0</v>
      </c>
      <c r="J18" s="553">
        <f t="shared" si="0"/>
        <v>0.9</v>
      </c>
      <c r="K18" s="363">
        <v>14</v>
      </c>
      <c r="L18" s="520" t="s">
        <v>183</v>
      </c>
      <c r="M18" s="522" t="s">
        <v>201</v>
      </c>
      <c r="N18" s="523"/>
      <c r="O18" s="287"/>
      <c r="P18" s="287"/>
      <c r="Q18" s="287"/>
      <c r="R18" s="287"/>
      <c r="S18" s="287"/>
      <c r="T18" s="287"/>
      <c r="U18" s="287"/>
    </row>
    <row r="19" spans="1:21" hidden="1" x14ac:dyDescent="0.35">
      <c r="A19" s="364">
        <f t="shared" ref="A19:A22" si="1">K19</f>
        <v>0</v>
      </c>
      <c r="B19" s="292"/>
      <c r="C19" s="294"/>
      <c r="D19" s="303">
        <v>1978</v>
      </c>
      <c r="E19" s="304" t="s">
        <v>4</v>
      </c>
      <c r="F19" s="304" t="s">
        <v>218</v>
      </c>
      <c r="G19" s="341"/>
      <c r="H19" s="359"/>
      <c r="I19" s="359"/>
      <c r="J19" s="553">
        <f t="shared" si="0"/>
        <v>0</v>
      </c>
      <c r="K19" s="363"/>
      <c r="L19" s="520">
        <v>1</v>
      </c>
      <c r="M19" s="522" t="s">
        <v>201</v>
      </c>
      <c r="N19" s="523"/>
      <c r="O19" s="287"/>
      <c r="P19" s="287"/>
      <c r="Q19" s="287"/>
      <c r="R19" s="287"/>
      <c r="S19" s="287"/>
      <c r="T19" s="287"/>
      <c r="U19" s="287"/>
    </row>
    <row r="20" spans="1:21" hidden="1" x14ac:dyDescent="0.35">
      <c r="A20" s="364">
        <f t="shared" si="1"/>
        <v>0</v>
      </c>
      <c r="B20" s="292"/>
      <c r="C20" s="294"/>
      <c r="D20" s="303">
        <v>1976</v>
      </c>
      <c r="E20" s="304">
        <v>3</v>
      </c>
      <c r="F20" s="304" t="s">
        <v>218</v>
      </c>
      <c r="G20" s="342"/>
      <c r="H20" s="359"/>
      <c r="I20" s="359"/>
      <c r="J20" s="553">
        <f t="shared" si="0"/>
        <v>0</v>
      </c>
      <c r="K20" s="363"/>
      <c r="L20" s="520" t="s">
        <v>321</v>
      </c>
      <c r="M20" s="522" t="s">
        <v>201</v>
      </c>
      <c r="N20" s="523"/>
      <c r="O20" s="287"/>
      <c r="P20" s="287"/>
      <c r="Q20" s="287"/>
      <c r="R20" s="287"/>
      <c r="S20" s="287"/>
      <c r="T20" s="287"/>
      <c r="U20" s="287"/>
    </row>
    <row r="21" spans="1:21" hidden="1" x14ac:dyDescent="0.35">
      <c r="A21" s="364">
        <f t="shared" si="1"/>
        <v>0</v>
      </c>
      <c r="B21" s="292"/>
      <c r="C21" s="294"/>
      <c r="D21" s="303">
        <v>1988</v>
      </c>
      <c r="E21" s="304">
        <v>3</v>
      </c>
      <c r="F21" s="304" t="s">
        <v>218</v>
      </c>
      <c r="G21" s="342"/>
      <c r="H21" s="359"/>
      <c r="I21" s="359"/>
      <c r="J21" s="553">
        <f t="shared" si="0"/>
        <v>0</v>
      </c>
      <c r="K21" s="363"/>
      <c r="L21" s="520" t="s">
        <v>183</v>
      </c>
      <c r="M21" s="522" t="s">
        <v>291</v>
      </c>
      <c r="N21" s="523"/>
      <c r="O21" s="287"/>
      <c r="P21" s="287"/>
      <c r="Q21" s="287"/>
      <c r="R21" s="287"/>
      <c r="S21" s="287"/>
      <c r="T21" s="287"/>
      <c r="U21" s="287"/>
    </row>
    <row r="22" spans="1:21" ht="16.5" hidden="1" customHeight="1" x14ac:dyDescent="0.35">
      <c r="A22" s="364">
        <f t="shared" si="1"/>
        <v>0</v>
      </c>
      <c r="B22" s="292"/>
      <c r="C22" s="294"/>
      <c r="D22" s="303">
        <v>2003</v>
      </c>
      <c r="E22" s="304">
        <v>3</v>
      </c>
      <c r="F22" s="304" t="s">
        <v>218</v>
      </c>
      <c r="G22" s="341"/>
      <c r="H22" s="359"/>
      <c r="I22" s="359"/>
      <c r="J22" s="553">
        <f t="shared" si="0"/>
        <v>0</v>
      </c>
      <c r="K22" s="363"/>
      <c r="L22" s="520" t="s">
        <v>183</v>
      </c>
      <c r="M22" s="522" t="s">
        <v>201</v>
      </c>
      <c r="N22" s="523"/>
      <c r="O22" s="287"/>
      <c r="P22" s="287"/>
      <c r="Q22" s="287"/>
      <c r="R22" s="287"/>
      <c r="S22" s="287"/>
      <c r="T22" s="287"/>
      <c r="U22" s="287"/>
    </row>
    <row r="23" spans="1:21" ht="16.5" hidden="1" customHeight="1" x14ac:dyDescent="0.35">
      <c r="A23" s="293">
        <v>7</v>
      </c>
      <c r="B23" s="292"/>
      <c r="C23" s="294"/>
      <c r="D23" s="303"/>
      <c r="E23" s="304"/>
      <c r="F23" s="304"/>
      <c r="G23" s="342"/>
      <c r="H23" s="359"/>
      <c r="I23" s="359"/>
      <c r="J23" s="359"/>
      <c r="K23" s="363"/>
      <c r="L23" s="520" t="s">
        <v>5</v>
      </c>
      <c r="M23" s="522"/>
      <c r="N23" s="523"/>
      <c r="O23" s="287"/>
      <c r="P23" s="287"/>
      <c r="Q23" s="287"/>
      <c r="R23" s="287"/>
      <c r="S23" s="287"/>
      <c r="T23" s="287"/>
      <c r="U23" s="287"/>
    </row>
    <row r="24" spans="1:21" ht="16.5" hidden="1" customHeight="1" x14ac:dyDescent="0.35">
      <c r="A24" s="291">
        <v>8</v>
      </c>
      <c r="B24" s="292"/>
      <c r="C24" s="294"/>
      <c r="D24" s="303"/>
      <c r="E24" s="304"/>
      <c r="F24" s="304"/>
      <c r="G24" s="343"/>
      <c r="H24" s="360"/>
      <c r="I24" s="360"/>
      <c r="J24" s="361"/>
      <c r="K24" s="362"/>
      <c r="L24" s="520" t="s">
        <v>5</v>
      </c>
      <c r="M24" s="522"/>
      <c r="N24" s="523"/>
      <c r="O24" s="287"/>
      <c r="P24" s="287"/>
      <c r="Q24" s="287"/>
      <c r="R24" s="287"/>
      <c r="S24" s="287"/>
      <c r="T24" s="287"/>
      <c r="U24" s="287"/>
    </row>
    <row r="25" spans="1:21" ht="16.5" hidden="1" customHeight="1" x14ac:dyDescent="0.35">
      <c r="A25" s="291">
        <v>9</v>
      </c>
      <c r="B25" s="292"/>
      <c r="C25" s="294"/>
      <c r="D25" s="304"/>
      <c r="E25" s="304"/>
      <c r="F25" s="304"/>
      <c r="G25" s="343"/>
      <c r="H25" s="360"/>
      <c r="I25" s="360"/>
      <c r="J25" s="361"/>
      <c r="K25" s="362"/>
      <c r="L25" s="520" t="s">
        <v>5</v>
      </c>
      <c r="M25" s="522"/>
      <c r="N25" s="523"/>
      <c r="O25" s="287"/>
      <c r="P25" s="287"/>
      <c r="Q25" s="287"/>
      <c r="R25" s="287"/>
      <c r="S25" s="287"/>
      <c r="T25" s="287"/>
      <c r="U25" s="287"/>
    </row>
    <row r="26" spans="1:21" ht="16.5" hidden="1" customHeight="1" x14ac:dyDescent="0.35">
      <c r="A26" s="538">
        <v>10</v>
      </c>
      <c r="B26" s="539"/>
      <c r="C26" s="540"/>
      <c r="D26" s="541"/>
      <c r="E26" s="542"/>
      <c r="F26" s="542"/>
      <c r="G26" s="524"/>
      <c r="H26" s="543"/>
      <c r="I26" s="543"/>
      <c r="J26" s="543"/>
      <c r="K26" s="544"/>
      <c r="L26" s="545" t="s">
        <v>5</v>
      </c>
      <c r="M26" s="546"/>
      <c r="N26" s="547"/>
      <c r="O26" s="287"/>
      <c r="P26" s="287"/>
      <c r="Q26" s="287"/>
      <c r="R26" s="287"/>
      <c r="S26" s="287"/>
      <c r="T26" s="287"/>
      <c r="U26" s="287"/>
    </row>
    <row r="27" spans="1:21" ht="15.5" x14ac:dyDescent="0.35">
      <c r="A27" s="531" t="s">
        <v>147</v>
      </c>
      <c r="B27" s="532"/>
      <c r="C27" s="558"/>
      <c r="D27" s="533"/>
      <c r="E27" s="533"/>
      <c r="F27" s="533"/>
      <c r="G27" s="533"/>
      <c r="H27" s="534"/>
      <c r="I27" s="534"/>
      <c r="J27" s="534"/>
      <c r="K27" s="535"/>
      <c r="L27" s="535"/>
      <c r="M27" s="537"/>
      <c r="N27" s="523"/>
      <c r="O27" s="287"/>
      <c r="P27" s="287"/>
      <c r="Q27" s="287"/>
      <c r="R27" s="287"/>
      <c r="S27" s="287"/>
      <c r="T27" s="287"/>
      <c r="U27" s="287"/>
    </row>
    <row r="28" spans="1:21" ht="25" x14ac:dyDescent="0.35">
      <c r="A28" s="548">
        <v>1</v>
      </c>
      <c r="B28" s="549" t="s">
        <v>285</v>
      </c>
      <c r="C28" s="550"/>
      <c r="D28" s="551">
        <v>1986</v>
      </c>
      <c r="E28" s="551" t="s">
        <v>4</v>
      </c>
      <c r="F28" s="551" t="s">
        <v>218</v>
      </c>
      <c r="G28" s="551" t="s">
        <v>317</v>
      </c>
      <c r="H28" s="552">
        <v>1.53</v>
      </c>
      <c r="I28" s="552">
        <v>16.875</v>
      </c>
      <c r="J28" s="553">
        <f>SUM(H28:I28)</f>
        <v>18.405000000000001</v>
      </c>
      <c r="K28" s="554">
        <v>20</v>
      </c>
      <c r="L28" s="555" t="s">
        <v>5</v>
      </c>
      <c r="M28" s="556" t="s">
        <v>424</v>
      </c>
      <c r="N28" s="557"/>
      <c r="O28" s="287"/>
      <c r="P28" s="287"/>
      <c r="Q28" s="287"/>
      <c r="R28" s="287"/>
      <c r="S28" s="287"/>
      <c r="T28" s="287"/>
      <c r="U28" s="287"/>
    </row>
    <row r="29" spans="1:21" x14ac:dyDescent="0.35">
      <c r="A29" s="303">
        <v>2</v>
      </c>
      <c r="B29" s="292" t="s">
        <v>292</v>
      </c>
      <c r="C29" s="294"/>
      <c r="D29" s="304">
        <v>2002</v>
      </c>
      <c r="E29" s="304">
        <v>1</v>
      </c>
      <c r="F29" s="304" t="s">
        <v>218</v>
      </c>
      <c r="G29" s="333" t="s">
        <v>183</v>
      </c>
      <c r="H29" s="518">
        <v>1.3</v>
      </c>
      <c r="I29" s="518">
        <v>11.72</v>
      </c>
      <c r="J29" s="553">
        <f t="shared" ref="J29:J33" si="2">SUM(H29:I29)</f>
        <v>13.020000000000001</v>
      </c>
      <c r="K29" s="363">
        <v>18</v>
      </c>
      <c r="L29" s="520" t="s">
        <v>319</v>
      </c>
      <c r="M29" s="522" t="s">
        <v>293</v>
      </c>
      <c r="N29" s="523"/>
      <c r="O29" s="287"/>
      <c r="P29" s="287"/>
      <c r="Q29" s="287"/>
      <c r="R29" s="287"/>
      <c r="S29" s="287"/>
      <c r="T29" s="287"/>
      <c r="U29" s="287"/>
    </row>
    <row r="30" spans="1:21" x14ac:dyDescent="0.35">
      <c r="A30" s="303">
        <v>3</v>
      </c>
      <c r="B30" s="292" t="s">
        <v>245</v>
      </c>
      <c r="C30" s="294"/>
      <c r="D30" s="304">
        <v>1972</v>
      </c>
      <c r="E30" s="304">
        <v>3</v>
      </c>
      <c r="F30" s="304" t="s">
        <v>218</v>
      </c>
      <c r="G30" s="304" t="s">
        <v>183</v>
      </c>
      <c r="H30" s="360">
        <v>1.1599999999999999</v>
      </c>
      <c r="I30" s="360">
        <v>10.07</v>
      </c>
      <c r="J30" s="553">
        <f t="shared" si="2"/>
        <v>11.23</v>
      </c>
      <c r="K30" s="363">
        <v>16</v>
      </c>
      <c r="L30" s="520" t="s">
        <v>319</v>
      </c>
      <c r="M30" s="522" t="s">
        <v>201</v>
      </c>
      <c r="N30" s="523"/>
      <c r="O30" s="287"/>
      <c r="P30" s="287"/>
      <c r="Q30" s="287"/>
      <c r="R30" s="287"/>
      <c r="S30" s="287"/>
      <c r="T30" s="287"/>
      <c r="U30" s="287"/>
    </row>
    <row r="31" spans="1:21" x14ac:dyDescent="0.35">
      <c r="A31" s="303">
        <v>4</v>
      </c>
      <c r="B31" s="513" t="s">
        <v>361</v>
      </c>
      <c r="C31" s="514"/>
      <c r="D31" s="333">
        <v>2006</v>
      </c>
      <c r="E31" s="333">
        <v>3</v>
      </c>
      <c r="F31" s="304" t="s">
        <v>218</v>
      </c>
      <c r="G31" s="516" t="s">
        <v>183</v>
      </c>
      <c r="H31" s="360">
        <v>0.79</v>
      </c>
      <c r="I31" s="360">
        <v>8.26</v>
      </c>
      <c r="J31" s="553">
        <f t="shared" si="2"/>
        <v>9.0500000000000007</v>
      </c>
      <c r="K31" s="363">
        <v>15</v>
      </c>
      <c r="L31" s="520" t="s">
        <v>320</v>
      </c>
      <c r="M31" s="522" t="s">
        <v>143</v>
      </c>
      <c r="N31" s="523"/>
      <c r="O31" s="287"/>
      <c r="P31" s="287"/>
      <c r="Q31" s="287"/>
      <c r="R31" s="287"/>
      <c r="S31" s="287"/>
      <c r="T31" s="287"/>
      <c r="U31" s="287"/>
    </row>
    <row r="32" spans="1:21" x14ac:dyDescent="0.35">
      <c r="A32" s="303">
        <v>5</v>
      </c>
      <c r="B32" s="292" t="s">
        <v>362</v>
      </c>
      <c r="C32" s="294"/>
      <c r="D32" s="333">
        <v>1977</v>
      </c>
      <c r="E32" s="333">
        <v>3</v>
      </c>
      <c r="F32" s="304" t="s">
        <v>241</v>
      </c>
      <c r="G32" s="304" t="s">
        <v>183</v>
      </c>
      <c r="H32" s="510">
        <v>0.46800000000000003</v>
      </c>
      <c r="I32" s="510">
        <v>5.61</v>
      </c>
      <c r="J32" s="553">
        <f t="shared" si="2"/>
        <v>6.0780000000000003</v>
      </c>
      <c r="K32" s="363">
        <v>14</v>
      </c>
      <c r="L32" s="520">
        <v>3</v>
      </c>
      <c r="M32" s="522" t="s">
        <v>201</v>
      </c>
      <c r="N32" s="523"/>
      <c r="O32" s="287"/>
      <c r="P32" s="287"/>
      <c r="Q32" s="287"/>
      <c r="R32" s="287"/>
      <c r="S32" s="287"/>
      <c r="T32" s="287"/>
      <c r="U32" s="287"/>
    </row>
    <row r="33" spans="1:21" x14ac:dyDescent="0.35">
      <c r="A33" s="303">
        <v>6</v>
      </c>
      <c r="B33" s="292" t="s">
        <v>242</v>
      </c>
      <c r="C33" s="294"/>
      <c r="D33" s="304">
        <v>2005</v>
      </c>
      <c r="E33" s="304">
        <v>2</v>
      </c>
      <c r="F33" s="304" t="s">
        <v>294</v>
      </c>
      <c r="G33" s="333" t="s">
        <v>183</v>
      </c>
      <c r="H33" s="510">
        <v>0</v>
      </c>
      <c r="I33" s="510">
        <v>4.53</v>
      </c>
      <c r="J33" s="553">
        <f t="shared" si="2"/>
        <v>4.53</v>
      </c>
      <c r="K33" s="363">
        <v>13</v>
      </c>
      <c r="L33" s="520" t="s">
        <v>183</v>
      </c>
      <c r="M33" s="522" t="s">
        <v>153</v>
      </c>
      <c r="N33" s="523"/>
      <c r="O33" s="287"/>
      <c r="P33" s="287"/>
      <c r="Q33" s="287"/>
      <c r="R33" s="287"/>
      <c r="S33" s="287"/>
      <c r="T33" s="287"/>
      <c r="U33" s="287"/>
    </row>
    <row r="34" spans="1:21" ht="16.5" hidden="1" customHeight="1" x14ac:dyDescent="0.35">
      <c r="A34" s="309" t="s">
        <v>243</v>
      </c>
      <c r="C34" s="296"/>
      <c r="D34" s="307"/>
      <c r="E34" s="307"/>
      <c r="F34" s="305"/>
      <c r="G34" s="305"/>
      <c r="H34" s="358"/>
      <c r="I34" s="358"/>
      <c r="J34" s="358"/>
      <c r="K34" s="303"/>
      <c r="L34" s="519"/>
      <c r="M34" s="310"/>
      <c r="O34" s="287"/>
      <c r="P34" s="287"/>
      <c r="Q34" s="287"/>
      <c r="R34" s="287"/>
      <c r="S34" s="287"/>
      <c r="T34" s="287"/>
      <c r="U34" s="287"/>
    </row>
    <row r="35" spans="1:21" ht="16.5" hidden="1" customHeight="1" x14ac:dyDescent="0.35">
      <c r="A35" s="785">
        <v>1</v>
      </c>
      <c r="B35" s="298" t="s">
        <v>239</v>
      </c>
      <c r="C35" s="297"/>
      <c r="D35" s="308">
        <v>1987</v>
      </c>
      <c r="E35" s="334" t="s">
        <v>5</v>
      </c>
      <c r="F35" s="334" t="s">
        <v>152</v>
      </c>
      <c r="G35" s="334"/>
      <c r="H35" s="787">
        <v>16.149999999999999</v>
      </c>
      <c r="I35" s="787">
        <v>14.8</v>
      </c>
      <c r="J35" s="787"/>
      <c r="K35" s="785"/>
      <c r="L35" s="519"/>
      <c r="M35" s="779" t="s">
        <v>153</v>
      </c>
      <c r="O35" s="287"/>
      <c r="P35" s="287"/>
      <c r="Q35" s="287"/>
      <c r="R35" s="287"/>
      <c r="S35" s="287"/>
      <c r="T35" s="287"/>
      <c r="U35" s="287"/>
    </row>
    <row r="36" spans="1:21" ht="16.5" hidden="1" customHeight="1" x14ac:dyDescent="0.35">
      <c r="A36" s="786"/>
      <c r="B36" s="299" t="s">
        <v>240</v>
      </c>
      <c r="C36" s="300"/>
      <c r="D36" s="306">
        <v>1980</v>
      </c>
      <c r="E36" s="335" t="s">
        <v>5</v>
      </c>
      <c r="F36" s="335" t="s">
        <v>152</v>
      </c>
      <c r="G36" s="335" t="s">
        <v>66</v>
      </c>
      <c r="H36" s="788"/>
      <c r="I36" s="788"/>
      <c r="J36" s="788"/>
      <c r="K36" s="786"/>
      <c r="L36" s="519"/>
      <c r="M36" s="791"/>
      <c r="O36" s="287"/>
      <c r="P36" s="287"/>
      <c r="Q36" s="287"/>
      <c r="R36" s="287"/>
      <c r="S36" s="287"/>
      <c r="T36" s="287"/>
      <c r="U36" s="287"/>
    </row>
    <row r="37" spans="1:21" ht="16.5" hidden="1" customHeight="1" x14ac:dyDescent="0.35">
      <c r="A37" s="785">
        <v>2</v>
      </c>
      <c r="B37" s="295" t="s">
        <v>238</v>
      </c>
      <c r="C37" s="296"/>
      <c r="D37" s="332">
        <v>2003</v>
      </c>
      <c r="E37" s="332">
        <v>1</v>
      </c>
      <c r="F37" s="332" t="s">
        <v>152</v>
      </c>
      <c r="G37" s="332"/>
      <c r="H37" s="787">
        <v>10.7</v>
      </c>
      <c r="I37" s="787">
        <v>7.85</v>
      </c>
      <c r="J37" s="787"/>
      <c r="K37" s="785"/>
      <c r="L37" s="519"/>
      <c r="M37" s="779" t="s">
        <v>153</v>
      </c>
      <c r="O37" s="287"/>
      <c r="P37" s="287"/>
      <c r="Q37" s="287"/>
      <c r="R37" s="287"/>
      <c r="S37" s="287"/>
      <c r="T37" s="287"/>
      <c r="U37" s="287"/>
    </row>
    <row r="38" spans="1:21" ht="16.5" hidden="1" customHeight="1" x14ac:dyDescent="0.35">
      <c r="A38" s="797"/>
      <c r="B38" s="299" t="s">
        <v>244</v>
      </c>
      <c r="C38" s="525"/>
      <c r="D38" s="526">
        <v>1978</v>
      </c>
      <c r="E38" s="526">
        <v>3</v>
      </c>
      <c r="F38" s="526" t="s">
        <v>152</v>
      </c>
      <c r="G38" s="526"/>
      <c r="H38" s="796"/>
      <c r="I38" s="796"/>
      <c r="J38" s="796"/>
      <c r="K38" s="797"/>
      <c r="L38" s="527"/>
      <c r="M38" s="780"/>
      <c r="O38" s="287"/>
      <c r="P38" s="287"/>
      <c r="Q38" s="287"/>
      <c r="R38" s="287"/>
      <c r="S38" s="287"/>
      <c r="T38" s="287"/>
      <c r="U38" s="287"/>
    </row>
    <row r="39" spans="1:21" ht="15.5" x14ac:dyDescent="0.35">
      <c r="A39" s="531" t="s">
        <v>410</v>
      </c>
      <c r="B39" s="659"/>
      <c r="C39" s="660"/>
      <c r="D39" s="533"/>
      <c r="E39" s="533"/>
      <c r="F39" s="533"/>
      <c r="G39" s="533"/>
      <c r="H39" s="534"/>
      <c r="I39" s="534"/>
      <c r="J39" s="534"/>
      <c r="K39" s="535"/>
      <c r="L39" s="536"/>
      <c r="M39" s="537"/>
      <c r="N39" s="523"/>
      <c r="O39" s="287"/>
      <c r="P39" s="287"/>
      <c r="Q39" s="287"/>
      <c r="R39" s="287"/>
      <c r="S39" s="287"/>
      <c r="T39" s="287"/>
      <c r="U39" s="287"/>
    </row>
    <row r="40" spans="1:21" x14ac:dyDescent="0.35">
      <c r="A40" s="803">
        <v>1</v>
      </c>
      <c r="B40" s="539" t="s">
        <v>289</v>
      </c>
      <c r="C40" s="661"/>
      <c r="D40" s="530">
        <v>1987</v>
      </c>
      <c r="E40" s="530" t="s">
        <v>5</v>
      </c>
      <c r="F40" s="530" t="s">
        <v>152</v>
      </c>
      <c r="G40" s="516" t="s">
        <v>183</v>
      </c>
      <c r="H40" s="799">
        <v>0.45</v>
      </c>
      <c r="I40" s="799">
        <v>10.8</v>
      </c>
      <c r="J40" s="799">
        <f>SUM(H40:I41)</f>
        <v>11.25</v>
      </c>
      <c r="K40" s="801">
        <v>20</v>
      </c>
      <c r="L40" s="781" t="s">
        <v>5</v>
      </c>
      <c r="M40" s="775" t="s">
        <v>153</v>
      </c>
      <c r="N40" s="776"/>
      <c r="O40" s="287"/>
      <c r="P40" s="287"/>
      <c r="Q40" s="287"/>
      <c r="R40" s="287"/>
      <c r="S40" s="287"/>
      <c r="T40" s="287"/>
      <c r="U40" s="287"/>
    </row>
    <row r="41" spans="1:21" x14ac:dyDescent="0.35">
      <c r="A41" s="804"/>
      <c r="B41" s="549" t="s">
        <v>240</v>
      </c>
      <c r="C41" s="550"/>
      <c r="D41" s="563">
        <v>1980</v>
      </c>
      <c r="E41" s="335" t="s">
        <v>5</v>
      </c>
      <c r="F41" s="335" t="s">
        <v>152</v>
      </c>
      <c r="G41" s="516" t="s">
        <v>183</v>
      </c>
      <c r="H41" s="800"/>
      <c r="I41" s="800"/>
      <c r="J41" s="800"/>
      <c r="K41" s="802"/>
      <c r="L41" s="782"/>
      <c r="M41" s="777"/>
      <c r="N41" s="778"/>
      <c r="O41" s="287"/>
      <c r="P41" s="287"/>
      <c r="Q41" s="287"/>
      <c r="R41" s="287"/>
      <c r="S41" s="287"/>
      <c r="T41" s="287"/>
      <c r="U41" s="287"/>
    </row>
    <row r="42" spans="1:21" ht="25" x14ac:dyDescent="0.35">
      <c r="A42" s="785">
        <v>1</v>
      </c>
      <c r="B42" s="528" t="s">
        <v>285</v>
      </c>
      <c r="C42" s="529"/>
      <c r="D42" s="332">
        <v>1986</v>
      </c>
      <c r="E42" s="334" t="s">
        <v>4</v>
      </c>
      <c r="F42" s="334" t="s">
        <v>218</v>
      </c>
      <c r="G42" s="516" t="s">
        <v>317</v>
      </c>
      <c r="H42" s="805">
        <v>0.37</v>
      </c>
      <c r="I42" s="805">
        <v>7.43</v>
      </c>
      <c r="J42" s="799">
        <f t="shared" ref="J42" si="3">SUM(H42:I43)</f>
        <v>7.8</v>
      </c>
      <c r="K42" s="806">
        <v>20</v>
      </c>
      <c r="L42" s="783" t="s">
        <v>321</v>
      </c>
      <c r="M42" s="775" t="s">
        <v>425</v>
      </c>
      <c r="N42" s="776"/>
      <c r="O42" s="287"/>
      <c r="P42" s="287"/>
      <c r="Q42" s="287"/>
      <c r="R42" s="287"/>
      <c r="S42" s="287"/>
      <c r="T42" s="287"/>
      <c r="U42" s="287"/>
    </row>
    <row r="43" spans="1:21" x14ac:dyDescent="0.35">
      <c r="A43" s="786"/>
      <c r="B43" s="301" t="s">
        <v>361</v>
      </c>
      <c r="C43" s="424"/>
      <c r="D43" s="333">
        <v>2006</v>
      </c>
      <c r="E43" s="333">
        <v>3</v>
      </c>
      <c r="F43" s="333" t="s">
        <v>218</v>
      </c>
      <c r="G43" s="516" t="s">
        <v>183</v>
      </c>
      <c r="H43" s="800"/>
      <c r="I43" s="800"/>
      <c r="J43" s="800"/>
      <c r="K43" s="802"/>
      <c r="L43" s="784"/>
      <c r="M43" s="777"/>
      <c r="N43" s="778"/>
      <c r="O43" s="287"/>
      <c r="P43" s="287"/>
      <c r="Q43" s="287"/>
      <c r="R43" s="287"/>
      <c r="S43" s="287"/>
      <c r="T43" s="287"/>
      <c r="U43" s="287"/>
    </row>
    <row r="44" spans="1:21" hidden="1" x14ac:dyDescent="0.35">
      <c r="A44" s="785"/>
      <c r="B44" s="295"/>
      <c r="C44" s="296"/>
      <c r="D44" s="308"/>
      <c r="E44" s="332"/>
      <c r="F44" s="332"/>
      <c r="G44" s="332"/>
      <c r="H44" s="787"/>
      <c r="I44" s="787"/>
      <c r="J44" s="796"/>
      <c r="K44" s="785"/>
      <c r="L44" s="773"/>
      <c r="M44" s="775"/>
      <c r="N44" s="776"/>
    </row>
    <row r="45" spans="1:21" hidden="1" x14ac:dyDescent="0.35">
      <c r="A45" s="786"/>
      <c r="B45" s="301"/>
      <c r="C45" s="302"/>
      <c r="D45" s="306"/>
      <c r="E45" s="333"/>
      <c r="F45" s="333"/>
      <c r="G45" s="333"/>
      <c r="H45" s="788"/>
      <c r="I45" s="788"/>
      <c r="J45" s="788"/>
      <c r="K45" s="786"/>
      <c r="L45" s="774"/>
      <c r="M45" s="777"/>
      <c r="N45" s="778"/>
    </row>
    <row r="46" spans="1:21" s="102" customFormat="1" ht="12.5" x14ac:dyDescent="0.25">
      <c r="H46" s="103"/>
      <c r="I46" s="103"/>
      <c r="J46" s="103"/>
      <c r="K46" s="103"/>
      <c r="L46" s="103"/>
      <c r="M46" s="103"/>
      <c r="N46" s="103"/>
      <c r="O46" s="103"/>
      <c r="P46" s="103"/>
    </row>
    <row r="47" spans="1:21" s="102" customFormat="1" ht="13" x14ac:dyDescent="0.3">
      <c r="A47" s="200" t="s">
        <v>16</v>
      </c>
      <c r="B47" s="103"/>
      <c r="C47" s="103"/>
      <c r="E47" s="257" t="s">
        <v>416</v>
      </c>
      <c r="F47" s="6"/>
      <c r="H47" s="200" t="s">
        <v>112</v>
      </c>
      <c r="J47" s="103"/>
      <c r="K47" s="257" t="s">
        <v>417</v>
      </c>
    </row>
    <row r="48" spans="1:21" s="102" customFormat="1" ht="13" x14ac:dyDescent="0.3">
      <c r="A48" s="200"/>
      <c r="B48" s="103"/>
      <c r="C48" s="103"/>
      <c r="E48" s="201"/>
      <c r="F48" s="6"/>
      <c r="H48" s="200"/>
      <c r="J48" s="103"/>
      <c r="K48" s="257"/>
    </row>
    <row r="49" spans="1:21" s="102" customFormat="1" ht="13" x14ac:dyDescent="0.3">
      <c r="A49" s="200" t="s">
        <v>17</v>
      </c>
      <c r="B49" s="103"/>
      <c r="C49" s="103"/>
      <c r="E49" s="5" t="s">
        <v>114</v>
      </c>
      <c r="F49" s="103"/>
      <c r="H49" s="200" t="s">
        <v>115</v>
      </c>
      <c r="J49" s="103"/>
      <c r="K49" s="5" t="s">
        <v>336</v>
      </c>
    </row>
    <row r="50" spans="1:21" ht="24" customHeight="1" x14ac:dyDescent="0.35">
      <c r="A50" s="284"/>
      <c r="B50" s="284"/>
      <c r="C50" s="284"/>
      <c r="D50" s="284"/>
      <c r="E50" s="284"/>
      <c r="F50" s="284"/>
      <c r="G50" s="284"/>
      <c r="H50" s="284"/>
      <c r="I50" s="284"/>
      <c r="J50" s="284"/>
      <c r="K50" s="287"/>
      <c r="L50" s="284"/>
      <c r="M50" s="284"/>
      <c r="N50" s="287"/>
      <c r="P50" s="287"/>
      <c r="Q50" s="287"/>
      <c r="R50" s="287"/>
      <c r="S50" s="287"/>
      <c r="T50" s="287"/>
      <c r="U50" s="287"/>
    </row>
    <row r="51" spans="1:21" x14ac:dyDescent="0.35">
      <c r="A51" s="284"/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7"/>
      <c r="O51" s="287"/>
      <c r="P51" s="287"/>
      <c r="Q51" s="287"/>
      <c r="R51" s="287"/>
      <c r="S51" s="287"/>
      <c r="T51" s="287"/>
      <c r="U51" s="287"/>
    </row>
    <row r="54" spans="1:21" x14ac:dyDescent="0.35">
      <c r="A54" s="284"/>
      <c r="B54" s="284"/>
      <c r="C54" s="284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7"/>
      <c r="O54" s="287"/>
      <c r="P54" s="287"/>
      <c r="Q54" s="287"/>
      <c r="R54" s="287"/>
      <c r="S54" s="287"/>
      <c r="T54" s="287"/>
      <c r="U54" s="287"/>
    </row>
    <row r="55" spans="1:21" x14ac:dyDescent="0.35">
      <c r="A55" s="284"/>
      <c r="B55" s="284"/>
      <c r="C55" s="284"/>
      <c r="D55" s="284"/>
      <c r="E55" s="284"/>
      <c r="F55" s="284"/>
      <c r="G55" s="284"/>
      <c r="H55" s="284"/>
      <c r="I55" s="284"/>
      <c r="J55" s="284"/>
      <c r="K55" s="284"/>
      <c r="L55" s="284"/>
      <c r="M55" s="284"/>
      <c r="N55" s="287"/>
      <c r="O55" s="287"/>
      <c r="P55" s="287"/>
      <c r="Q55" s="287"/>
      <c r="R55" s="287"/>
      <c r="S55" s="287"/>
      <c r="T55" s="287"/>
      <c r="U55" s="287"/>
    </row>
    <row r="56" spans="1:21" x14ac:dyDescent="0.35">
      <c r="A56" s="287"/>
      <c r="B56" s="287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</row>
    <row r="57" spans="1:21" x14ac:dyDescent="0.35">
      <c r="A57" s="287"/>
      <c r="B57" s="287"/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</row>
    <row r="58" spans="1:21" x14ac:dyDescent="0.35">
      <c r="A58" s="287"/>
      <c r="B58" s="287"/>
      <c r="C58" s="28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</row>
    <row r="59" spans="1:21" x14ac:dyDescent="0.35">
      <c r="A59" s="287"/>
      <c r="B59" s="287"/>
      <c r="C59" s="287"/>
      <c r="D59" s="287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</row>
    <row r="60" spans="1:21" x14ac:dyDescent="0.35">
      <c r="A60" s="287"/>
      <c r="B60" s="287"/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</row>
    <row r="61" spans="1:21" x14ac:dyDescent="0.35">
      <c r="A61" s="287"/>
      <c r="B61" s="287"/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</row>
    <row r="62" spans="1:21" x14ac:dyDescent="0.35">
      <c r="A62" s="287"/>
      <c r="B62" s="287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</row>
    <row r="63" spans="1:21" x14ac:dyDescent="0.35">
      <c r="A63" s="287"/>
      <c r="B63" s="287"/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</row>
    <row r="64" spans="1:21" x14ac:dyDescent="0.35">
      <c r="A64" s="287"/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</row>
    <row r="65" spans="1:21" x14ac:dyDescent="0.35">
      <c r="A65" s="287"/>
      <c r="B65" s="287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</row>
    <row r="66" spans="1:21" x14ac:dyDescent="0.35">
      <c r="A66" s="287"/>
      <c r="B66" s="287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</row>
    <row r="67" spans="1:21" x14ac:dyDescent="0.35">
      <c r="A67" s="287"/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</row>
  </sheetData>
  <sortState ref="A14:X22">
    <sortCondition ref="A14"/>
  </sortState>
  <mergeCells count="48">
    <mergeCell ref="I40:I41"/>
    <mergeCell ref="I42:I43"/>
    <mergeCell ref="J42:J43"/>
    <mergeCell ref="K42:K43"/>
    <mergeCell ref="A42:A43"/>
    <mergeCell ref="H42:H43"/>
    <mergeCell ref="O2:P2"/>
    <mergeCell ref="A3:N3"/>
    <mergeCell ref="O3:P3"/>
    <mergeCell ref="F8:I8"/>
    <mergeCell ref="A4:N4"/>
    <mergeCell ref="O4:P4"/>
    <mergeCell ref="F6:I6"/>
    <mergeCell ref="A8:C8"/>
    <mergeCell ref="E7:I7"/>
    <mergeCell ref="H44:H45"/>
    <mergeCell ref="A35:A36"/>
    <mergeCell ref="A44:A45"/>
    <mergeCell ref="K44:K45"/>
    <mergeCell ref="J44:J45"/>
    <mergeCell ref="I44:I45"/>
    <mergeCell ref="H37:H38"/>
    <mergeCell ref="I37:I38"/>
    <mergeCell ref="J37:J38"/>
    <mergeCell ref="I35:I36"/>
    <mergeCell ref="K37:K38"/>
    <mergeCell ref="J40:J41"/>
    <mergeCell ref="K40:K41"/>
    <mergeCell ref="A40:A41"/>
    <mergeCell ref="H40:H41"/>
    <mergeCell ref="A37:A38"/>
    <mergeCell ref="A1:N1"/>
    <mergeCell ref="A2:N2"/>
    <mergeCell ref="K35:K36"/>
    <mergeCell ref="J35:J36"/>
    <mergeCell ref="H35:H36"/>
    <mergeCell ref="B12:C12"/>
    <mergeCell ref="A7:C7"/>
    <mergeCell ref="M35:M36"/>
    <mergeCell ref="M12:N12"/>
    <mergeCell ref="E9:I9"/>
    <mergeCell ref="L44:L45"/>
    <mergeCell ref="M42:N43"/>
    <mergeCell ref="M40:N41"/>
    <mergeCell ref="M44:N45"/>
    <mergeCell ref="M37:M38"/>
    <mergeCell ref="L40:L41"/>
    <mergeCell ref="L42:L43"/>
  </mergeCells>
  <printOptions horizontalCentered="1"/>
  <pageMargins left="0.59055118110236227" right="0.19685039370078741" top="0.59055118110236227" bottom="0.74803149606299213" header="0" footer="0.51181102362204722"/>
  <pageSetup paperSize="9" scale="74" firstPageNumber="0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K29"/>
  <sheetViews>
    <sheetView zoomScale="90" zoomScaleNormal="90" zoomScaleSheetLayoutView="100" workbookViewId="0">
      <selection activeCell="L20" sqref="L20"/>
    </sheetView>
  </sheetViews>
  <sheetFormatPr defaultColWidth="2.26953125" defaultRowHeight="12.5" x14ac:dyDescent="0.25"/>
  <cols>
    <col min="1" max="1" width="6.81640625" customWidth="1"/>
    <col min="2" max="2" width="26.1796875" customWidth="1"/>
    <col min="3" max="9" width="4.7265625" style="11" customWidth="1"/>
    <col min="10" max="10" width="4.1796875" style="11" customWidth="1"/>
    <col min="11" max="20" width="4.7265625" style="11" customWidth="1"/>
    <col min="21" max="23" width="4.7265625" customWidth="1"/>
    <col min="24" max="26" width="4.7265625" style="11" customWidth="1"/>
    <col min="27" max="27" width="14" style="11" customWidth="1"/>
    <col min="28" max="28" width="10.26953125" customWidth="1"/>
    <col min="29" max="29" width="9.1796875" style="573" customWidth="1"/>
    <col min="30" max="225" width="9.1796875" customWidth="1"/>
    <col min="226" max="226" width="5.54296875" customWidth="1"/>
    <col min="227" max="227" width="26.1796875" customWidth="1"/>
    <col min="228" max="228" width="3.1796875" customWidth="1"/>
    <col min="229" max="229" width="1.54296875" customWidth="1"/>
    <col min="230" max="230" width="0" hidden="1" customWidth="1"/>
    <col min="231" max="231" width="3.1796875" customWidth="1"/>
    <col min="232" max="232" width="2.26953125" customWidth="1"/>
    <col min="233" max="233" width="0.7265625" customWidth="1"/>
    <col min="234" max="234" width="3.54296875" customWidth="1"/>
    <col min="235" max="235" width="1.1796875" customWidth="1"/>
    <col min="236" max="236" width="3.1796875" customWidth="1"/>
    <col min="237" max="237" width="2.81640625" customWidth="1"/>
    <col min="238" max="239" width="2.26953125" customWidth="1"/>
    <col min="240" max="240" width="2.7265625" customWidth="1"/>
  </cols>
  <sheetData>
    <row r="1" spans="1:32" s="102" customFormat="1" x14ac:dyDescent="0.25">
      <c r="A1" s="827" t="s">
        <v>37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  <c r="L1" s="827"/>
      <c r="M1" s="827"/>
      <c r="N1" s="827"/>
      <c r="O1" s="827"/>
      <c r="P1" s="827"/>
      <c r="Q1" s="827"/>
      <c r="R1" s="827"/>
      <c r="S1" s="827"/>
      <c r="T1" s="827"/>
      <c r="U1" s="827"/>
      <c r="V1" s="827"/>
      <c r="W1" s="827"/>
      <c r="X1" s="827"/>
      <c r="Y1" s="827"/>
      <c r="Z1" s="827"/>
      <c r="AA1" s="827"/>
      <c r="AB1" s="827"/>
      <c r="AC1" s="827"/>
    </row>
    <row r="2" spans="1:32" s="102" customFormat="1" x14ac:dyDescent="0.25">
      <c r="A2" s="770" t="s">
        <v>116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770"/>
      <c r="M2" s="770"/>
      <c r="N2" s="770"/>
      <c r="O2" s="770"/>
      <c r="P2" s="770"/>
      <c r="Q2" s="770"/>
      <c r="R2" s="770"/>
      <c r="S2" s="770"/>
      <c r="T2" s="770"/>
      <c r="U2" s="770"/>
      <c r="V2" s="770"/>
      <c r="W2" s="770"/>
      <c r="X2" s="770"/>
      <c r="Y2" s="770"/>
      <c r="Z2" s="770"/>
      <c r="AA2" s="770"/>
      <c r="AB2" s="770"/>
      <c r="AC2" s="770"/>
    </row>
    <row r="3" spans="1:32" s="102" customFormat="1" ht="12.75" customHeight="1" x14ac:dyDescent="0.25">
      <c r="A3" s="827" t="s">
        <v>332</v>
      </c>
      <c r="B3" s="827"/>
      <c r="C3" s="827"/>
      <c r="D3" s="827"/>
      <c r="E3" s="827"/>
      <c r="F3" s="827"/>
      <c r="G3" s="827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7"/>
      <c r="S3" s="827"/>
      <c r="T3" s="827"/>
      <c r="U3" s="827"/>
      <c r="V3" s="827"/>
      <c r="W3" s="827"/>
      <c r="X3" s="827"/>
      <c r="Y3" s="827"/>
      <c r="Z3" s="827"/>
      <c r="AA3" s="827"/>
      <c r="AB3" s="827"/>
      <c r="AC3" s="827"/>
    </row>
    <row r="4" spans="1:32" s="102" customFormat="1" x14ac:dyDescent="0.25">
      <c r="A4" s="827" t="s">
        <v>335</v>
      </c>
      <c r="B4" s="827"/>
      <c r="C4" s="827"/>
      <c r="D4" s="827"/>
      <c r="E4" s="827"/>
      <c r="F4" s="827"/>
      <c r="G4" s="827"/>
      <c r="H4" s="827"/>
      <c r="I4" s="827"/>
      <c r="J4" s="827"/>
      <c r="K4" s="827"/>
      <c r="L4" s="827"/>
      <c r="M4" s="827"/>
      <c r="N4" s="827"/>
      <c r="O4" s="827"/>
      <c r="P4" s="827"/>
      <c r="Q4" s="827"/>
      <c r="R4" s="827"/>
      <c r="S4" s="827"/>
      <c r="T4" s="827"/>
      <c r="U4" s="827"/>
      <c r="V4" s="827"/>
      <c r="W4" s="827"/>
      <c r="X4" s="827"/>
      <c r="Y4" s="827"/>
      <c r="Z4" s="827"/>
      <c r="AA4" s="827"/>
      <c r="AB4" s="827"/>
      <c r="AC4" s="827"/>
    </row>
    <row r="5" spans="1:32" s="102" customFormat="1" x14ac:dyDescent="0.25">
      <c r="A5" s="755"/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10"/>
      <c r="N5" s="10"/>
      <c r="O5" s="10"/>
      <c r="P5" s="10"/>
      <c r="Q5" s="10"/>
      <c r="R5" s="10"/>
      <c r="S5" s="10"/>
      <c r="T5" s="10"/>
      <c r="U5" s="103"/>
      <c r="V5" s="103"/>
      <c r="W5" s="103"/>
      <c r="X5" s="10"/>
      <c r="Y5" s="10"/>
      <c r="Z5" s="10"/>
      <c r="AA5" s="10"/>
      <c r="AB5" s="103"/>
      <c r="AC5" s="1"/>
    </row>
    <row r="6" spans="1:32" s="102" customFormat="1" ht="18" customHeight="1" x14ac:dyDescent="0.3">
      <c r="A6" s="574"/>
      <c r="B6" s="574"/>
      <c r="F6" s="690" t="s">
        <v>104</v>
      </c>
      <c r="G6" s="690"/>
      <c r="H6" s="690"/>
      <c r="I6" s="690"/>
      <c r="J6" s="690"/>
      <c r="K6" s="690"/>
      <c r="L6" s="690"/>
      <c r="M6" s="690"/>
      <c r="N6" s="690"/>
      <c r="O6" s="690"/>
      <c r="P6" s="690"/>
      <c r="Q6" s="690"/>
      <c r="R6" s="690"/>
      <c r="S6" s="690"/>
      <c r="T6" s="690"/>
      <c r="U6" s="690"/>
      <c r="V6" s="690"/>
      <c r="W6" s="690"/>
      <c r="X6" s="690"/>
    </row>
    <row r="7" spans="1:32" s="102" customFormat="1" ht="15.5" x14ac:dyDescent="0.25">
      <c r="A7" s="700" t="s">
        <v>330</v>
      </c>
      <c r="B7" s="700"/>
      <c r="C7" s="700"/>
      <c r="F7" s="690" t="s">
        <v>207</v>
      </c>
      <c r="G7" s="690"/>
      <c r="H7" s="690"/>
      <c r="I7" s="690"/>
      <c r="J7" s="690"/>
      <c r="K7" s="690"/>
      <c r="L7" s="690"/>
      <c r="M7" s="690"/>
      <c r="N7" s="690"/>
      <c r="O7" s="690"/>
      <c r="P7" s="690"/>
      <c r="Q7" s="690"/>
      <c r="R7" s="690"/>
      <c r="S7" s="690"/>
      <c r="T7" s="690"/>
      <c r="U7" s="690"/>
      <c r="V7" s="690"/>
      <c r="W7" s="690"/>
      <c r="X7" s="690"/>
    </row>
    <row r="8" spans="1:32" s="102" customFormat="1" ht="15.5" x14ac:dyDescent="0.25">
      <c r="A8" s="700" t="s">
        <v>331</v>
      </c>
      <c r="B8" s="700"/>
      <c r="C8" s="700"/>
      <c r="F8" s="753" t="s">
        <v>340</v>
      </c>
      <c r="G8" s="753"/>
      <c r="H8" s="753"/>
      <c r="I8" s="753"/>
      <c r="J8" s="753"/>
      <c r="K8" s="753"/>
      <c r="L8" s="753"/>
      <c r="M8" s="753"/>
      <c r="N8" s="753"/>
      <c r="O8" s="753"/>
      <c r="P8" s="753"/>
      <c r="Q8" s="753"/>
      <c r="R8" s="753"/>
      <c r="S8" s="753"/>
      <c r="T8" s="753"/>
      <c r="U8" s="753"/>
      <c r="V8" s="753"/>
      <c r="W8" s="753"/>
      <c r="X8" s="753"/>
    </row>
    <row r="9" spans="1:32" s="102" customFormat="1" ht="13.9" customHeight="1" thickBot="1" x14ac:dyDescent="0.3">
      <c r="C9" s="756"/>
      <c r="D9" s="756"/>
      <c r="E9" s="756"/>
      <c r="F9" s="756"/>
      <c r="G9" s="756"/>
      <c r="H9" s="756"/>
      <c r="I9" s="756"/>
      <c r="J9" s="756"/>
      <c r="K9" s="756"/>
      <c r="L9" s="575"/>
      <c r="M9" s="56"/>
      <c r="N9" s="56"/>
      <c r="O9" s="56"/>
      <c r="P9" s="56"/>
      <c r="Q9" s="56"/>
      <c r="R9" s="29"/>
      <c r="S9" s="29"/>
      <c r="T9" s="41"/>
      <c r="U9" s="573"/>
      <c r="V9" s="573"/>
      <c r="W9" s="573"/>
      <c r="X9" s="573"/>
      <c r="Y9" s="573"/>
      <c r="Z9" s="10"/>
      <c r="AA9" s="10"/>
      <c r="AB9" s="103"/>
      <c r="AC9" s="1"/>
    </row>
    <row r="10" spans="1:32" s="102" customFormat="1" ht="33" customHeight="1" thickBot="1" x14ac:dyDescent="0.3">
      <c r="A10" s="815" t="s">
        <v>6</v>
      </c>
      <c r="B10" s="817" t="s">
        <v>24</v>
      </c>
      <c r="C10" s="819" t="s">
        <v>197</v>
      </c>
      <c r="D10" s="820"/>
      <c r="E10" s="821"/>
      <c r="F10" s="819" t="s">
        <v>34</v>
      </c>
      <c r="G10" s="820"/>
      <c r="H10" s="820"/>
      <c r="I10" s="820"/>
      <c r="J10" s="821"/>
      <c r="K10" s="822" t="s">
        <v>35</v>
      </c>
      <c r="L10" s="823"/>
      <c r="M10" s="824"/>
      <c r="N10" s="824"/>
      <c r="O10" s="824"/>
      <c r="P10" s="824"/>
      <c r="Q10" s="825"/>
      <c r="R10" s="822" t="s">
        <v>36</v>
      </c>
      <c r="S10" s="823"/>
      <c r="T10" s="824"/>
      <c r="U10" s="824"/>
      <c r="V10" s="824"/>
      <c r="W10" s="824"/>
      <c r="X10" s="824"/>
      <c r="Y10" s="824"/>
      <c r="Z10" s="826"/>
      <c r="AA10" s="808" t="s">
        <v>150</v>
      </c>
      <c r="AB10" s="808" t="s">
        <v>192</v>
      </c>
      <c r="AC10" s="811" t="s">
        <v>23</v>
      </c>
      <c r="AD10" s="4"/>
      <c r="AE10" s="4"/>
      <c r="AF10" s="4"/>
    </row>
    <row r="11" spans="1:32" ht="18" customHeight="1" thickBot="1" x14ac:dyDescent="0.3">
      <c r="A11" s="816"/>
      <c r="B11" s="818"/>
      <c r="C11" s="589">
        <v>58</v>
      </c>
      <c r="D11" s="590">
        <v>68</v>
      </c>
      <c r="E11" s="672" t="s">
        <v>276</v>
      </c>
      <c r="F11" s="645">
        <v>58</v>
      </c>
      <c r="G11" s="641">
        <v>63</v>
      </c>
      <c r="H11" s="813">
        <v>68</v>
      </c>
      <c r="I11" s="814"/>
      <c r="J11" s="656" t="s">
        <v>276</v>
      </c>
      <c r="K11" s="626">
        <v>63</v>
      </c>
      <c r="L11" s="591">
        <v>68</v>
      </c>
      <c r="M11" s="591">
        <v>73</v>
      </c>
      <c r="N11" s="624">
        <v>78</v>
      </c>
      <c r="O11" s="641">
        <v>85</v>
      </c>
      <c r="P11" s="627">
        <v>95</v>
      </c>
      <c r="Q11" s="625" t="s">
        <v>286</v>
      </c>
      <c r="R11" s="643">
        <v>63</v>
      </c>
      <c r="S11" s="590">
        <v>68</v>
      </c>
      <c r="T11" s="590">
        <v>73</v>
      </c>
      <c r="U11" s="644">
        <v>78</v>
      </c>
      <c r="V11" s="807">
        <v>85</v>
      </c>
      <c r="W11" s="807"/>
      <c r="X11" s="807">
        <v>95</v>
      </c>
      <c r="Y11" s="807"/>
      <c r="Z11" s="642" t="s">
        <v>286</v>
      </c>
      <c r="AA11" s="809"/>
      <c r="AB11" s="809"/>
      <c r="AC11" s="812"/>
      <c r="AD11" s="4"/>
      <c r="AE11" s="355"/>
      <c r="AF11" s="355"/>
    </row>
    <row r="12" spans="1:32" s="43" customFormat="1" ht="13" x14ac:dyDescent="0.25">
      <c r="A12" s="507">
        <v>1</v>
      </c>
      <c r="B12" s="503" t="s">
        <v>218</v>
      </c>
      <c r="C12" s="569">
        <v>20</v>
      </c>
      <c r="D12" s="587"/>
      <c r="E12" s="592">
        <v>20</v>
      </c>
      <c r="F12" s="429">
        <v>20</v>
      </c>
      <c r="G12" s="431">
        <v>20</v>
      </c>
      <c r="H12" s="431"/>
      <c r="I12" s="568"/>
      <c r="J12" s="433"/>
      <c r="K12" s="429">
        <v>20</v>
      </c>
      <c r="L12" s="431">
        <v>20</v>
      </c>
      <c r="M12" s="431">
        <v>20</v>
      </c>
      <c r="N12" s="431">
        <v>20</v>
      </c>
      <c r="O12" s="431">
        <v>20</v>
      </c>
      <c r="P12" s="638"/>
      <c r="Q12" s="433"/>
      <c r="R12" s="429">
        <v>20</v>
      </c>
      <c r="S12" s="638">
        <v>20</v>
      </c>
      <c r="T12" s="431"/>
      <c r="U12" s="431">
        <v>20</v>
      </c>
      <c r="V12" s="431">
        <v>18</v>
      </c>
      <c r="W12" s="568"/>
      <c r="X12" s="431"/>
      <c r="Y12" s="568"/>
      <c r="Z12" s="433">
        <v>20</v>
      </c>
      <c r="AA12" s="356">
        <v>20</v>
      </c>
      <c r="AB12" s="429">
        <v>20</v>
      </c>
      <c r="AC12" s="435">
        <f t="shared" ref="AC12:AC19" si="0">SUM(C12:AB12)</f>
        <v>318</v>
      </c>
      <c r="AD12" s="102"/>
    </row>
    <row r="13" spans="1:32" s="43" customFormat="1" ht="13" x14ac:dyDescent="0.25">
      <c r="A13" s="508">
        <v>2</v>
      </c>
      <c r="B13" s="504" t="s">
        <v>272</v>
      </c>
      <c r="C13" s="438"/>
      <c r="D13" s="501"/>
      <c r="E13" s="593"/>
      <c r="F13" s="438"/>
      <c r="G13" s="501"/>
      <c r="H13" s="501"/>
      <c r="I13" s="673"/>
      <c r="J13" s="671"/>
      <c r="K13" s="438"/>
      <c r="L13" s="501"/>
      <c r="M13" s="501">
        <v>18</v>
      </c>
      <c r="N13" s="501"/>
      <c r="O13" s="501"/>
      <c r="P13" s="586">
        <v>16</v>
      </c>
      <c r="Q13" s="502"/>
      <c r="R13" s="438"/>
      <c r="S13" s="586"/>
      <c r="T13" s="501">
        <v>18</v>
      </c>
      <c r="U13" s="501">
        <v>15</v>
      </c>
      <c r="V13" s="501"/>
      <c r="W13" s="673"/>
      <c r="X13" s="501">
        <v>20</v>
      </c>
      <c r="Y13" s="673"/>
      <c r="Z13" s="671">
        <v>16</v>
      </c>
      <c r="AA13" s="357"/>
      <c r="AB13" s="569">
        <v>18</v>
      </c>
      <c r="AC13" s="571">
        <f t="shared" si="0"/>
        <v>121</v>
      </c>
      <c r="AD13" s="102"/>
    </row>
    <row r="14" spans="1:32" s="43" customFormat="1" ht="13" x14ac:dyDescent="0.25">
      <c r="A14" s="508">
        <v>3</v>
      </c>
      <c r="B14" s="504" t="s">
        <v>299</v>
      </c>
      <c r="C14" s="438"/>
      <c r="D14" s="501"/>
      <c r="E14" s="593"/>
      <c r="F14" s="438"/>
      <c r="G14" s="501"/>
      <c r="H14" s="501">
        <v>16</v>
      </c>
      <c r="I14" s="673">
        <v>18</v>
      </c>
      <c r="J14" s="671"/>
      <c r="K14" s="438"/>
      <c r="L14" s="501"/>
      <c r="M14" s="501"/>
      <c r="N14" s="501"/>
      <c r="O14" s="501">
        <v>16</v>
      </c>
      <c r="P14" s="586"/>
      <c r="Q14" s="502"/>
      <c r="R14" s="438"/>
      <c r="S14" s="586"/>
      <c r="T14" s="501"/>
      <c r="U14" s="501"/>
      <c r="V14" s="587">
        <v>20</v>
      </c>
      <c r="W14" s="588">
        <v>15</v>
      </c>
      <c r="X14" s="587">
        <v>18</v>
      </c>
      <c r="Y14" s="588">
        <v>16</v>
      </c>
      <c r="Z14" s="671"/>
      <c r="AA14" s="357"/>
      <c r="AB14" s="569"/>
      <c r="AC14" s="571">
        <f t="shared" si="0"/>
        <v>119</v>
      </c>
      <c r="AD14" s="102"/>
    </row>
    <row r="15" spans="1:32" s="43" customFormat="1" ht="13" x14ac:dyDescent="0.25">
      <c r="A15" s="508">
        <v>4</v>
      </c>
      <c r="B15" s="505" t="s">
        <v>198</v>
      </c>
      <c r="C15" s="438"/>
      <c r="D15" s="501"/>
      <c r="E15" s="593"/>
      <c r="F15" s="438"/>
      <c r="G15" s="501">
        <v>14</v>
      </c>
      <c r="H15" s="501"/>
      <c r="I15" s="673"/>
      <c r="J15" s="671"/>
      <c r="K15" s="438"/>
      <c r="L15" s="501"/>
      <c r="M15" s="501"/>
      <c r="N15" s="501"/>
      <c r="O15" s="501"/>
      <c r="P15" s="586">
        <v>20</v>
      </c>
      <c r="Q15" s="502">
        <v>16</v>
      </c>
      <c r="R15" s="438">
        <v>16</v>
      </c>
      <c r="S15" s="586"/>
      <c r="T15" s="501"/>
      <c r="U15" s="501"/>
      <c r="V15" s="501"/>
      <c r="W15" s="673"/>
      <c r="X15" s="501">
        <v>14</v>
      </c>
      <c r="Y15" s="673"/>
      <c r="Z15" s="671">
        <v>15</v>
      </c>
      <c r="AA15" s="357"/>
      <c r="AB15" s="569"/>
      <c r="AC15" s="571">
        <f t="shared" si="0"/>
        <v>95</v>
      </c>
      <c r="AD15" s="102"/>
    </row>
    <row r="16" spans="1:32" s="43" customFormat="1" ht="13" x14ac:dyDescent="0.25">
      <c r="A16" s="508">
        <v>5</v>
      </c>
      <c r="B16" s="505" t="s">
        <v>294</v>
      </c>
      <c r="C16" s="438"/>
      <c r="D16" s="501"/>
      <c r="E16" s="593"/>
      <c r="F16" s="438"/>
      <c r="G16" s="501">
        <v>13</v>
      </c>
      <c r="H16" s="501"/>
      <c r="I16" s="673"/>
      <c r="J16" s="671"/>
      <c r="K16" s="438"/>
      <c r="L16" s="501"/>
      <c r="M16" s="501"/>
      <c r="N16" s="501"/>
      <c r="O16" s="501"/>
      <c r="P16" s="586"/>
      <c r="Q16" s="502"/>
      <c r="R16" s="438"/>
      <c r="S16" s="586"/>
      <c r="T16" s="501">
        <v>20</v>
      </c>
      <c r="U16" s="501"/>
      <c r="V16" s="501"/>
      <c r="W16" s="673"/>
      <c r="X16" s="501"/>
      <c r="Y16" s="673"/>
      <c r="Z16" s="671">
        <v>14</v>
      </c>
      <c r="AA16" s="357">
        <v>13</v>
      </c>
      <c r="AB16" s="569">
        <v>16</v>
      </c>
      <c r="AC16" s="571">
        <f t="shared" si="0"/>
        <v>76</v>
      </c>
      <c r="AD16" s="102"/>
    </row>
    <row r="17" spans="1:37" s="43" customFormat="1" ht="13" x14ac:dyDescent="0.25">
      <c r="A17" s="508">
        <v>6</v>
      </c>
      <c r="B17" s="505" t="s">
        <v>241</v>
      </c>
      <c r="C17" s="438"/>
      <c r="D17" s="501"/>
      <c r="E17" s="593"/>
      <c r="F17" s="438"/>
      <c r="G17" s="501"/>
      <c r="H17" s="501"/>
      <c r="I17" s="673"/>
      <c r="J17" s="671"/>
      <c r="K17" s="438"/>
      <c r="L17" s="501"/>
      <c r="M17" s="501"/>
      <c r="N17" s="501"/>
      <c r="O17" s="501"/>
      <c r="P17" s="586"/>
      <c r="Q17" s="502"/>
      <c r="R17" s="438"/>
      <c r="S17" s="586"/>
      <c r="T17" s="501"/>
      <c r="U17" s="501">
        <v>18</v>
      </c>
      <c r="V17" s="587"/>
      <c r="W17" s="588"/>
      <c r="X17" s="587">
        <v>15</v>
      </c>
      <c r="Y17" s="588"/>
      <c r="Z17" s="671">
        <v>18</v>
      </c>
      <c r="AA17" s="357">
        <v>14</v>
      </c>
      <c r="AB17" s="569"/>
      <c r="AC17" s="571">
        <f t="shared" si="0"/>
        <v>65</v>
      </c>
      <c r="AD17" s="102"/>
    </row>
    <row r="18" spans="1:37" s="43" customFormat="1" ht="13" x14ac:dyDescent="0.25">
      <c r="A18" s="508">
        <v>7</v>
      </c>
      <c r="B18" s="505" t="s">
        <v>134</v>
      </c>
      <c r="C18" s="438"/>
      <c r="D18" s="501"/>
      <c r="E18" s="593"/>
      <c r="F18" s="438"/>
      <c r="G18" s="501"/>
      <c r="H18" s="677"/>
      <c r="I18" s="676"/>
      <c r="J18" s="671"/>
      <c r="K18" s="438"/>
      <c r="L18" s="501"/>
      <c r="M18" s="501"/>
      <c r="N18" s="501"/>
      <c r="O18" s="501"/>
      <c r="P18" s="586">
        <v>15</v>
      </c>
      <c r="Q18" s="502"/>
      <c r="R18" s="438"/>
      <c r="S18" s="586">
        <v>16</v>
      </c>
      <c r="T18" s="501"/>
      <c r="U18" s="501"/>
      <c r="V18" s="501"/>
      <c r="W18" s="673"/>
      <c r="X18" s="501"/>
      <c r="Y18" s="673"/>
      <c r="Z18" s="671"/>
      <c r="AA18" s="357"/>
      <c r="AB18" s="569"/>
      <c r="AC18" s="571">
        <f t="shared" si="0"/>
        <v>31</v>
      </c>
      <c r="AD18" s="102"/>
    </row>
    <row r="19" spans="1:37" s="43" customFormat="1" ht="13.5" thickBot="1" x14ac:dyDescent="0.3">
      <c r="A19" s="509">
        <v>8</v>
      </c>
      <c r="B19" s="506" t="s">
        <v>308</v>
      </c>
      <c r="C19" s="407"/>
      <c r="D19" s="408"/>
      <c r="E19" s="594"/>
      <c r="F19" s="407"/>
      <c r="G19" s="408"/>
      <c r="H19" s="408"/>
      <c r="I19" s="446"/>
      <c r="J19" s="447"/>
      <c r="K19" s="407"/>
      <c r="L19" s="408"/>
      <c r="M19" s="408"/>
      <c r="N19" s="408"/>
      <c r="O19" s="408"/>
      <c r="P19" s="595"/>
      <c r="Q19" s="447"/>
      <c r="R19" s="407"/>
      <c r="S19" s="595"/>
      <c r="T19" s="408"/>
      <c r="U19" s="408">
        <v>16</v>
      </c>
      <c r="V19" s="675"/>
      <c r="W19" s="674"/>
      <c r="X19" s="675"/>
      <c r="Y19" s="674"/>
      <c r="Z19" s="447"/>
      <c r="AA19" s="448"/>
      <c r="AB19" s="570"/>
      <c r="AC19" s="572">
        <f t="shared" si="0"/>
        <v>16</v>
      </c>
      <c r="AD19" s="102"/>
    </row>
    <row r="20" spans="1:37" s="43" customFormat="1" ht="9" customHeight="1" x14ac:dyDescent="0.3">
      <c r="A20" s="51"/>
      <c r="B20" s="60"/>
      <c r="C20" s="58"/>
      <c r="D20" s="58"/>
      <c r="E20" s="58"/>
      <c r="F20" s="58"/>
      <c r="G20" s="58"/>
      <c r="H20" s="58"/>
      <c r="I20" s="58"/>
      <c r="J20" s="58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49"/>
      <c r="V20" s="49"/>
      <c r="W20" s="49"/>
      <c r="X20" s="58"/>
      <c r="Y20" s="58"/>
      <c r="Z20" s="58"/>
      <c r="AA20" s="58"/>
      <c r="AB20" s="49"/>
      <c r="AC20" s="59"/>
    </row>
    <row r="21" spans="1:37" s="43" customFormat="1" ht="28.5" customHeight="1" thickBot="1" x14ac:dyDescent="0.3">
      <c r="A21" s="810" t="s">
        <v>322</v>
      </c>
      <c r="B21" s="810"/>
      <c r="C21" s="810"/>
      <c r="D21" s="810"/>
      <c r="E21" s="810"/>
      <c r="F21" s="810"/>
      <c r="G21" s="810"/>
      <c r="H21" s="810"/>
      <c r="I21" s="810"/>
      <c r="J21" s="810"/>
      <c r="K21" s="810"/>
      <c r="L21" s="810"/>
      <c r="M21" s="810"/>
      <c r="N21" s="810"/>
      <c r="O21" s="810"/>
      <c r="P21" s="810"/>
      <c r="Q21" s="810"/>
      <c r="R21" s="810"/>
      <c r="S21" s="810"/>
      <c r="T21" s="810"/>
      <c r="U21" s="810"/>
      <c r="V21" s="810"/>
      <c r="W21" s="810"/>
      <c r="X21" s="810"/>
      <c r="Y21" s="810"/>
      <c r="Z21" s="810"/>
      <c r="AA21" s="810"/>
      <c r="AB21" s="810"/>
      <c r="AC21" s="810"/>
      <c r="AD21" s="596"/>
      <c r="AE21" s="596"/>
      <c r="AF21" s="596"/>
      <c r="AG21" s="596"/>
      <c r="AH21" s="596"/>
      <c r="AI21" s="596"/>
      <c r="AJ21" s="596"/>
      <c r="AK21" s="596"/>
    </row>
    <row r="22" spans="1:37" s="43" customFormat="1" ht="20.5" customHeight="1" thickBot="1" x14ac:dyDescent="0.3">
      <c r="B22" s="61" t="s">
        <v>6</v>
      </c>
      <c r="C22" s="62">
        <v>1</v>
      </c>
      <c r="D22" s="62">
        <v>2</v>
      </c>
      <c r="E22" s="62">
        <v>3</v>
      </c>
      <c r="F22" s="62">
        <v>4</v>
      </c>
      <c r="G22" s="62">
        <v>5</v>
      </c>
      <c r="H22" s="62">
        <v>6</v>
      </c>
      <c r="I22" s="62">
        <v>7</v>
      </c>
      <c r="J22" s="62">
        <v>8</v>
      </c>
      <c r="K22" s="62">
        <v>9</v>
      </c>
      <c r="L22" s="62">
        <v>10</v>
      </c>
      <c r="M22" s="62">
        <v>11</v>
      </c>
      <c r="N22" s="62">
        <v>12</v>
      </c>
      <c r="O22" s="62">
        <v>13</v>
      </c>
      <c r="P22" s="62">
        <v>14</v>
      </c>
      <c r="Q22" s="62">
        <v>15</v>
      </c>
      <c r="R22" s="62">
        <v>16</v>
      </c>
      <c r="S22" s="62">
        <v>17</v>
      </c>
      <c r="T22" s="62">
        <v>18</v>
      </c>
      <c r="U22" s="62">
        <v>19</v>
      </c>
      <c r="V22" s="62">
        <v>20</v>
      </c>
      <c r="W22" s="62">
        <v>21</v>
      </c>
      <c r="X22" s="62">
        <v>22</v>
      </c>
      <c r="Y22" s="62">
        <v>23</v>
      </c>
      <c r="AA22" s="576"/>
      <c r="AB22" s="576"/>
      <c r="AC22" s="576"/>
      <c r="AD22" s="576"/>
      <c r="AE22" s="576"/>
      <c r="AF22" s="576"/>
      <c r="AG22" s="576"/>
      <c r="AH22" s="576"/>
      <c r="AI22" s="576"/>
      <c r="AJ22" s="576"/>
      <c r="AK22" s="576"/>
    </row>
    <row r="23" spans="1:37" s="43" customFormat="1" ht="20.5" customHeight="1" thickBot="1" x14ac:dyDescent="0.3">
      <c r="B23" s="394" t="s">
        <v>23</v>
      </c>
      <c r="C23" s="395">
        <v>20</v>
      </c>
      <c r="D23" s="395">
        <v>18</v>
      </c>
      <c r="E23" s="395">
        <v>16</v>
      </c>
      <c r="F23" s="395">
        <v>15</v>
      </c>
      <c r="G23" s="395">
        <v>14</v>
      </c>
      <c r="H23" s="395">
        <v>13</v>
      </c>
      <c r="I23" s="395">
        <v>12</v>
      </c>
      <c r="J23" s="395">
        <v>11</v>
      </c>
      <c r="K23" s="395">
        <v>10</v>
      </c>
      <c r="L23" s="395">
        <v>9</v>
      </c>
      <c r="M23" s="395">
        <v>8</v>
      </c>
      <c r="N23" s="395">
        <v>7</v>
      </c>
      <c r="O23" s="395">
        <v>6</v>
      </c>
      <c r="P23" s="395">
        <v>5</v>
      </c>
      <c r="Q23" s="395">
        <v>4</v>
      </c>
      <c r="R23" s="395">
        <v>3</v>
      </c>
      <c r="S23" s="395">
        <v>2</v>
      </c>
      <c r="T23" s="395">
        <v>1</v>
      </c>
      <c r="U23" s="395">
        <v>1</v>
      </c>
      <c r="V23" s="395">
        <v>1</v>
      </c>
      <c r="W23" s="395">
        <v>1</v>
      </c>
      <c r="X23" s="395">
        <v>1</v>
      </c>
      <c r="Y23" s="395">
        <v>1</v>
      </c>
      <c r="AA23" s="576"/>
      <c r="AB23" s="576"/>
      <c r="AC23" s="576"/>
      <c r="AD23" s="576"/>
      <c r="AE23" s="576"/>
      <c r="AF23" s="576"/>
      <c r="AG23" s="576"/>
      <c r="AH23" s="576"/>
      <c r="AI23" s="576"/>
      <c r="AJ23" s="576"/>
      <c r="AK23" s="576"/>
    </row>
    <row r="24" spans="1:37" s="43" customFormat="1" x14ac:dyDescent="0.25">
      <c r="B24" s="49"/>
    </row>
    <row r="25" spans="1:37" s="102" customFormat="1" ht="13" x14ac:dyDescent="0.3">
      <c r="A25" s="200" t="s">
        <v>16</v>
      </c>
      <c r="B25" s="103"/>
      <c r="C25" s="103"/>
      <c r="D25" s="257" t="s">
        <v>416</v>
      </c>
      <c r="F25" s="6"/>
      <c r="J25" s="103"/>
      <c r="K25" s="103"/>
      <c r="L25" s="103"/>
      <c r="P25" s="200" t="s">
        <v>112</v>
      </c>
      <c r="Y25" s="257" t="s">
        <v>417</v>
      </c>
    </row>
    <row r="26" spans="1:37" s="102" customFormat="1" ht="13" x14ac:dyDescent="0.3">
      <c r="A26" s="200"/>
      <c r="B26" s="103"/>
      <c r="C26" s="103"/>
      <c r="D26" s="201"/>
      <c r="F26" s="6"/>
      <c r="J26" s="103"/>
      <c r="K26" s="103"/>
      <c r="L26" s="103"/>
      <c r="P26" s="200"/>
      <c r="Y26" s="257"/>
    </row>
    <row r="27" spans="1:37" s="102" customFormat="1" ht="13" x14ac:dyDescent="0.3">
      <c r="A27" s="200" t="s">
        <v>17</v>
      </c>
      <c r="B27" s="103"/>
      <c r="C27" s="103"/>
      <c r="D27" s="5" t="s">
        <v>114</v>
      </c>
      <c r="E27" s="103"/>
      <c r="F27" s="103"/>
      <c r="J27" s="103"/>
      <c r="K27" s="103"/>
      <c r="L27" s="103"/>
      <c r="P27" s="200" t="s">
        <v>115</v>
      </c>
      <c r="Y27" s="5" t="s">
        <v>336</v>
      </c>
    </row>
    <row r="28" spans="1:37" s="43" customFormat="1" x14ac:dyDescent="0.25">
      <c r="A28" s="49"/>
      <c r="B28" s="49"/>
      <c r="C28" s="58"/>
      <c r="D28" s="58"/>
      <c r="E28" s="58"/>
      <c r="F28" s="412"/>
      <c r="G28" s="412"/>
      <c r="H28" s="412"/>
      <c r="I28" s="412"/>
      <c r="J28" s="412"/>
      <c r="K28" s="412"/>
      <c r="L28" s="412"/>
      <c r="M28" s="412"/>
      <c r="N28" s="58"/>
      <c r="O28" s="58"/>
      <c r="P28" s="58"/>
      <c r="Q28" s="58"/>
      <c r="R28" s="58"/>
      <c r="S28" s="58"/>
      <c r="T28" s="58"/>
      <c r="U28" s="49"/>
      <c r="V28" s="49"/>
      <c r="W28" s="49"/>
      <c r="X28" s="58"/>
      <c r="Y28" s="58"/>
      <c r="Z28" s="58"/>
      <c r="AA28" s="58"/>
      <c r="AB28" s="49"/>
      <c r="AC28" s="59"/>
    </row>
    <row r="29" spans="1:37" x14ac:dyDescent="0.25">
      <c r="A29" s="5"/>
      <c r="B29" s="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5"/>
      <c r="V29" s="5"/>
      <c r="W29" s="5"/>
      <c r="X29" s="15"/>
      <c r="Y29" s="15"/>
      <c r="Z29" s="15"/>
      <c r="AA29" s="15"/>
      <c r="AB29" s="5"/>
    </row>
  </sheetData>
  <sheetProtection selectLockedCells="1" selectUnlockedCells="1"/>
  <autoFilter ref="A10:AC19">
    <filterColumn colId="2" showButton="0"/>
    <filterColumn colId="3" showButton="0"/>
    <filterColumn colId="4" showButton="0"/>
    <filterColumn colId="5" hiddenButton="1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hiddenButton="1" showButton="0"/>
    <filterColumn colId="25" showButton="0"/>
    <sortState ref="A13:AC19">
      <sortCondition descending="1" ref="AC10:AC19"/>
    </sortState>
  </autoFilter>
  <sortState ref="B12:AC19">
    <sortCondition descending="1" ref="AC12:AC19"/>
  </sortState>
  <mergeCells count="24">
    <mergeCell ref="F6:X6"/>
    <mergeCell ref="A1:AC1"/>
    <mergeCell ref="A2:AC2"/>
    <mergeCell ref="A3:AC3"/>
    <mergeCell ref="A4:AC4"/>
    <mergeCell ref="A5:L5"/>
    <mergeCell ref="F7:X7"/>
    <mergeCell ref="F8:X8"/>
    <mergeCell ref="C9:K9"/>
    <mergeCell ref="A7:C7"/>
    <mergeCell ref="A8:C8"/>
    <mergeCell ref="V11:W11"/>
    <mergeCell ref="X11:Y11"/>
    <mergeCell ref="AA10:AA11"/>
    <mergeCell ref="A21:AC21"/>
    <mergeCell ref="AB10:AB11"/>
    <mergeCell ref="AC10:AC11"/>
    <mergeCell ref="H11:I11"/>
    <mergeCell ref="A10:A11"/>
    <mergeCell ref="B10:B11"/>
    <mergeCell ref="C10:E10"/>
    <mergeCell ref="F10:J10"/>
    <mergeCell ref="K10:Q10"/>
    <mergeCell ref="R10:Z10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S39"/>
  <sheetViews>
    <sheetView topLeftCell="A16" zoomScaleNormal="100" zoomScaleSheetLayoutView="90" workbookViewId="0">
      <selection activeCell="G28" sqref="G28"/>
    </sheetView>
  </sheetViews>
  <sheetFormatPr defaultRowHeight="12.5" x14ac:dyDescent="0.25"/>
  <cols>
    <col min="1" max="1" width="5.54296875" customWidth="1"/>
    <col min="2" max="2" width="18.1796875" customWidth="1"/>
    <col min="3" max="3" width="9.26953125" customWidth="1"/>
    <col min="4" max="4" width="19.81640625" customWidth="1"/>
    <col min="5" max="5" width="20.81640625" customWidth="1"/>
    <col min="6" max="6" width="14.26953125" customWidth="1"/>
    <col min="7" max="7" width="13.81640625" customWidth="1"/>
    <col min="8" max="8" width="19.81640625" customWidth="1"/>
  </cols>
  <sheetData>
    <row r="7" spans="1:19" x14ac:dyDescent="0.25">
      <c r="A7" s="827" t="s">
        <v>37</v>
      </c>
      <c r="B7" s="827"/>
      <c r="C7" s="827"/>
      <c r="D7" s="827"/>
      <c r="E7" s="827"/>
      <c r="F7" s="827"/>
      <c r="G7" s="827"/>
      <c r="H7" s="56"/>
      <c r="I7" s="56"/>
      <c r="J7" s="56"/>
      <c r="K7" s="56"/>
      <c r="L7" s="56"/>
      <c r="M7" s="56"/>
      <c r="N7" s="56"/>
      <c r="O7" s="56"/>
      <c r="P7" s="56"/>
      <c r="Q7" s="8"/>
      <c r="R7" s="8"/>
    </row>
    <row r="8" spans="1:19" s="102" customFormat="1" x14ac:dyDescent="0.25">
      <c r="A8" s="770" t="s">
        <v>116</v>
      </c>
      <c r="B8" s="770"/>
      <c r="C8" s="770"/>
      <c r="D8" s="770"/>
      <c r="E8" s="770"/>
      <c r="F8" s="770"/>
      <c r="G8" s="770"/>
      <c r="H8" s="55"/>
      <c r="I8" s="55"/>
      <c r="J8" s="55"/>
      <c r="K8" s="55"/>
      <c r="L8" s="55"/>
      <c r="M8" s="55"/>
      <c r="N8" s="55"/>
      <c r="O8" s="55"/>
      <c r="P8" s="55"/>
      <c r="Q8" s="6"/>
      <c r="R8" s="6"/>
      <c r="S8" s="1"/>
    </row>
    <row r="9" spans="1:19" s="102" customFormat="1" ht="12.75" customHeight="1" x14ac:dyDescent="0.25">
      <c r="A9" s="827" t="s">
        <v>332</v>
      </c>
      <c r="B9" s="827"/>
      <c r="C9" s="827"/>
      <c r="D9" s="827"/>
      <c r="E9" s="827"/>
      <c r="F9" s="827"/>
      <c r="G9" s="827"/>
      <c r="H9" s="56"/>
      <c r="I9" s="56"/>
      <c r="J9" s="56"/>
      <c r="K9" s="56"/>
      <c r="L9" s="56"/>
      <c r="M9" s="56"/>
      <c r="N9" s="56"/>
      <c r="O9" s="56"/>
      <c r="P9" s="56"/>
      <c r="Q9" s="12"/>
      <c r="R9" s="12"/>
      <c r="S9" s="1"/>
    </row>
    <row r="10" spans="1:19" s="102" customFormat="1" x14ac:dyDescent="0.25">
      <c r="A10" s="827" t="s">
        <v>335</v>
      </c>
      <c r="B10" s="827"/>
      <c r="C10" s="827"/>
      <c r="D10" s="827"/>
      <c r="E10" s="827"/>
      <c r="F10" s="827"/>
      <c r="G10" s="827"/>
      <c r="H10" s="56"/>
      <c r="I10" s="56"/>
      <c r="J10" s="56"/>
      <c r="K10" s="56"/>
      <c r="L10" s="56"/>
      <c r="M10" s="56"/>
      <c r="N10" s="56"/>
      <c r="O10" s="56"/>
      <c r="P10" s="56"/>
      <c r="Q10" s="6"/>
      <c r="R10" s="6"/>
      <c r="S10" s="1"/>
    </row>
    <row r="11" spans="1:19" s="102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"/>
      <c r="P11" s="1"/>
      <c r="Q11" s="1"/>
      <c r="R11" s="1"/>
      <c r="S11" s="1"/>
    </row>
    <row r="12" spans="1:19" s="2" customFormat="1" ht="13" x14ac:dyDescent="0.3">
      <c r="A12" s="759" t="s">
        <v>210</v>
      </c>
      <c r="B12" s="759"/>
      <c r="C12" s="759"/>
      <c r="D12" s="759"/>
      <c r="E12" s="759"/>
      <c r="F12" s="759"/>
      <c r="G12" s="759"/>
      <c r="H12" s="13"/>
      <c r="I12" s="13"/>
      <c r="J12" s="13"/>
      <c r="K12" s="5"/>
      <c r="L12" s="5"/>
      <c r="M12" s="5"/>
      <c r="N12" s="5"/>
      <c r="O12" s="1"/>
      <c r="P12" s="1"/>
      <c r="Q12" s="1"/>
      <c r="R12" s="1"/>
      <c r="S12" s="1"/>
    </row>
    <row r="13" spans="1:19" s="102" customFormat="1" ht="13" x14ac:dyDescent="0.3">
      <c r="A13" s="759" t="s">
        <v>340</v>
      </c>
      <c r="B13" s="759"/>
      <c r="C13" s="759"/>
      <c r="D13" s="759"/>
      <c r="E13" s="759"/>
      <c r="F13" s="759"/>
      <c r="G13" s="759"/>
      <c r="H13" s="13"/>
      <c r="I13" s="13"/>
      <c r="J13" s="13"/>
      <c r="K13" s="5"/>
      <c r="L13" s="5"/>
      <c r="M13" s="5"/>
      <c r="N13" s="5"/>
      <c r="O13" s="1"/>
      <c r="P13" s="1"/>
      <c r="Q13" s="1"/>
      <c r="R13" s="1"/>
      <c r="S13" s="1"/>
    </row>
    <row r="14" spans="1:19" s="102" customFormat="1" ht="13" x14ac:dyDescent="0.3">
      <c r="A14" s="700" t="s">
        <v>330</v>
      </c>
      <c r="B14" s="700"/>
      <c r="C14" s="700"/>
      <c r="D14" s="92"/>
      <c r="E14" s="92"/>
      <c r="F14" s="92"/>
      <c r="G14" s="13"/>
      <c r="H14" s="13"/>
      <c r="I14" s="13"/>
      <c r="J14" s="13"/>
      <c r="K14" s="5"/>
      <c r="L14" s="5"/>
      <c r="M14" s="5"/>
      <c r="N14" s="5"/>
      <c r="O14" s="1"/>
      <c r="P14" s="1"/>
      <c r="Q14" s="1"/>
      <c r="R14" s="1"/>
      <c r="S14" s="1"/>
    </row>
    <row r="15" spans="1:19" s="102" customFormat="1" ht="13" x14ac:dyDescent="0.3">
      <c r="A15" s="700" t="s">
        <v>331</v>
      </c>
      <c r="B15" s="700"/>
      <c r="C15" s="700"/>
      <c r="D15" s="92"/>
      <c r="E15" s="92"/>
      <c r="F15" s="92"/>
      <c r="G15" s="13"/>
      <c r="H15" s="13"/>
      <c r="I15" s="13"/>
      <c r="J15" s="13"/>
      <c r="K15" s="5"/>
      <c r="L15" s="5"/>
      <c r="M15" s="5"/>
      <c r="N15" s="5"/>
      <c r="O15" s="1"/>
      <c r="P15" s="1"/>
      <c r="Q15" s="1"/>
      <c r="R15" s="1"/>
      <c r="S15" s="1"/>
    </row>
    <row r="17" spans="1:7" ht="24" customHeight="1" x14ac:dyDescent="0.25">
      <c r="A17" s="93" t="s">
        <v>25</v>
      </c>
      <c r="B17" s="93" t="s">
        <v>26</v>
      </c>
      <c r="C17" s="280" t="s">
        <v>27</v>
      </c>
      <c r="D17" s="281" t="s">
        <v>28</v>
      </c>
      <c r="E17" s="93" t="s">
        <v>328</v>
      </c>
      <c r="F17" s="93" t="s">
        <v>29</v>
      </c>
      <c r="G17" s="93" t="s">
        <v>30</v>
      </c>
    </row>
    <row r="18" spans="1:7" ht="13" x14ac:dyDescent="0.25">
      <c r="A18" s="319">
        <v>1</v>
      </c>
      <c r="B18" s="388" t="s">
        <v>111</v>
      </c>
      <c r="C18" s="392" t="s">
        <v>38</v>
      </c>
      <c r="D18" s="389" t="s">
        <v>16</v>
      </c>
      <c r="E18" s="323" t="s">
        <v>218</v>
      </c>
      <c r="F18" s="319" t="s">
        <v>412</v>
      </c>
      <c r="G18" s="319" t="s">
        <v>139</v>
      </c>
    </row>
    <row r="19" spans="1:7" ht="13" x14ac:dyDescent="0.3">
      <c r="A19" s="319">
        <v>2</v>
      </c>
      <c r="B19" s="390" t="s">
        <v>142</v>
      </c>
      <c r="C19" s="391" t="s">
        <v>38</v>
      </c>
      <c r="D19" s="392" t="s">
        <v>17</v>
      </c>
      <c r="E19" s="323" t="s">
        <v>218</v>
      </c>
      <c r="F19" s="319" t="s">
        <v>412</v>
      </c>
      <c r="G19" s="322" t="s">
        <v>139</v>
      </c>
    </row>
    <row r="20" spans="1:7" ht="13" x14ac:dyDescent="0.3">
      <c r="A20" s="319">
        <v>3</v>
      </c>
      <c r="B20" s="390" t="s">
        <v>326</v>
      </c>
      <c r="C20" s="389">
        <v>2</v>
      </c>
      <c r="D20" s="392" t="s">
        <v>99</v>
      </c>
      <c r="E20" s="319" t="s">
        <v>294</v>
      </c>
      <c r="F20" s="319" t="s">
        <v>412</v>
      </c>
      <c r="G20" s="322" t="s">
        <v>139</v>
      </c>
    </row>
    <row r="21" spans="1:7" ht="11.25" customHeight="1" x14ac:dyDescent="0.3">
      <c r="A21" s="319">
        <v>4</v>
      </c>
      <c r="B21" s="388" t="s">
        <v>411</v>
      </c>
      <c r="C21" s="389">
        <v>1</v>
      </c>
      <c r="D21" s="392" t="s">
        <v>40</v>
      </c>
      <c r="E21" s="319" t="s">
        <v>218</v>
      </c>
      <c r="F21" s="319" t="s">
        <v>412</v>
      </c>
      <c r="G21" s="322" t="s">
        <v>139</v>
      </c>
    </row>
    <row r="22" spans="1:7" ht="13" x14ac:dyDescent="0.3">
      <c r="A22" s="319">
        <v>5</v>
      </c>
      <c r="B22" s="388" t="s">
        <v>221</v>
      </c>
      <c r="C22" s="389" t="s">
        <v>38</v>
      </c>
      <c r="D22" s="391" t="s">
        <v>140</v>
      </c>
      <c r="E22" s="319" t="s">
        <v>218</v>
      </c>
      <c r="F22" s="319" t="s">
        <v>412</v>
      </c>
      <c r="G22" s="319" t="s">
        <v>139</v>
      </c>
    </row>
    <row r="23" spans="1:7" ht="13" x14ac:dyDescent="0.3">
      <c r="A23" s="319">
        <v>6</v>
      </c>
      <c r="B23" s="320" t="s">
        <v>325</v>
      </c>
      <c r="C23" s="389">
        <v>2</v>
      </c>
      <c r="D23" s="321" t="s">
        <v>140</v>
      </c>
      <c r="E23" s="323" t="s">
        <v>218</v>
      </c>
      <c r="F23" s="319" t="s">
        <v>412</v>
      </c>
      <c r="G23" s="322" t="s">
        <v>139</v>
      </c>
    </row>
    <row r="24" spans="1:7" ht="13" x14ac:dyDescent="0.3">
      <c r="A24" s="319">
        <v>7</v>
      </c>
      <c r="B24" s="388" t="s">
        <v>414</v>
      </c>
      <c r="C24" s="389">
        <v>1</v>
      </c>
      <c r="D24" s="321" t="s">
        <v>140</v>
      </c>
      <c r="E24" s="319" t="s">
        <v>294</v>
      </c>
      <c r="F24" s="319" t="s">
        <v>412</v>
      </c>
      <c r="G24" s="322" t="s">
        <v>139</v>
      </c>
    </row>
    <row r="25" spans="1:7" ht="13" x14ac:dyDescent="0.3">
      <c r="A25" s="319">
        <v>8</v>
      </c>
      <c r="B25" s="603" t="s">
        <v>329</v>
      </c>
      <c r="C25" s="601">
        <v>3</v>
      </c>
      <c r="D25" s="602" t="s">
        <v>140</v>
      </c>
      <c r="E25" s="600" t="s">
        <v>218</v>
      </c>
      <c r="F25" s="319" t="s">
        <v>412</v>
      </c>
      <c r="G25" s="322" t="s">
        <v>139</v>
      </c>
    </row>
    <row r="26" spans="1:7" ht="13" x14ac:dyDescent="0.3">
      <c r="A26" s="319">
        <v>9</v>
      </c>
      <c r="B26" s="604" t="s">
        <v>267</v>
      </c>
      <c r="C26" s="601" t="s">
        <v>38</v>
      </c>
      <c r="D26" s="602" t="s">
        <v>140</v>
      </c>
      <c r="E26" s="600" t="s">
        <v>218</v>
      </c>
      <c r="F26" s="319" t="s">
        <v>412</v>
      </c>
      <c r="G26" s="322" t="s">
        <v>139</v>
      </c>
    </row>
    <row r="27" spans="1:7" ht="13" x14ac:dyDescent="0.3">
      <c r="A27" s="600">
        <v>10</v>
      </c>
      <c r="B27" s="604" t="s">
        <v>427</v>
      </c>
      <c r="C27" s="601">
        <v>1</v>
      </c>
      <c r="D27" s="602" t="s">
        <v>140</v>
      </c>
      <c r="E27" s="600" t="s">
        <v>218</v>
      </c>
      <c r="F27" s="600" t="s">
        <v>412</v>
      </c>
      <c r="G27" s="846" t="s">
        <v>139</v>
      </c>
    </row>
    <row r="28" spans="1:7" ht="13" x14ac:dyDescent="0.3">
      <c r="A28" s="319">
        <v>11</v>
      </c>
      <c r="B28" s="604" t="s">
        <v>327</v>
      </c>
      <c r="C28" s="601">
        <v>1</v>
      </c>
      <c r="D28" s="602" t="s">
        <v>140</v>
      </c>
      <c r="E28" s="600" t="s">
        <v>218</v>
      </c>
      <c r="F28" s="319" t="s">
        <v>412</v>
      </c>
      <c r="G28" s="322" t="s">
        <v>139</v>
      </c>
    </row>
    <row r="29" spans="1:7" ht="13" x14ac:dyDescent="0.3">
      <c r="A29" s="319">
        <v>12</v>
      </c>
      <c r="B29" s="604" t="s">
        <v>415</v>
      </c>
      <c r="C29" s="601">
        <v>2</v>
      </c>
      <c r="D29" s="602" t="s">
        <v>140</v>
      </c>
      <c r="E29" s="600" t="s">
        <v>294</v>
      </c>
      <c r="F29" s="319" t="s">
        <v>412</v>
      </c>
      <c r="G29" s="322" t="s">
        <v>139</v>
      </c>
    </row>
    <row r="30" spans="1:7" ht="13" x14ac:dyDescent="0.25">
      <c r="A30" s="319">
        <v>13</v>
      </c>
      <c r="B30" s="603" t="s">
        <v>323</v>
      </c>
      <c r="C30" s="667">
        <v>3</v>
      </c>
      <c r="D30" s="602" t="s">
        <v>140</v>
      </c>
      <c r="E30" s="600" t="s">
        <v>218</v>
      </c>
      <c r="F30" s="319" t="s">
        <v>412</v>
      </c>
      <c r="G30" s="319" t="s">
        <v>426</v>
      </c>
    </row>
    <row r="31" spans="1:7" ht="13" x14ac:dyDescent="0.3">
      <c r="A31" s="319">
        <v>14</v>
      </c>
      <c r="B31" s="664" t="s">
        <v>413</v>
      </c>
      <c r="C31" s="598">
        <v>2</v>
      </c>
      <c r="D31" s="599" t="s">
        <v>140</v>
      </c>
      <c r="E31" s="597" t="s">
        <v>294</v>
      </c>
      <c r="F31" s="319" t="s">
        <v>412</v>
      </c>
      <c r="G31" s="322" t="s">
        <v>139</v>
      </c>
    </row>
    <row r="32" spans="1:7" ht="13" x14ac:dyDescent="0.3">
      <c r="A32" s="319">
        <v>15</v>
      </c>
      <c r="B32" s="664" t="s">
        <v>250</v>
      </c>
      <c r="C32" s="665" t="s">
        <v>38</v>
      </c>
      <c r="D32" s="668" t="s">
        <v>140</v>
      </c>
      <c r="E32" s="666" t="s">
        <v>218</v>
      </c>
      <c r="F32" s="319" t="s">
        <v>412</v>
      </c>
      <c r="G32" s="319" t="s">
        <v>139</v>
      </c>
    </row>
    <row r="33" spans="1:7" ht="13" x14ac:dyDescent="0.3">
      <c r="A33" s="319">
        <v>16</v>
      </c>
      <c r="B33" s="664" t="s">
        <v>135</v>
      </c>
      <c r="C33" s="598" t="s">
        <v>38</v>
      </c>
      <c r="D33" s="599" t="s">
        <v>140</v>
      </c>
      <c r="E33" s="666" t="s">
        <v>218</v>
      </c>
      <c r="F33" s="319" t="s">
        <v>412</v>
      </c>
      <c r="G33" s="322" t="s">
        <v>139</v>
      </c>
    </row>
    <row r="34" spans="1:7" ht="13" x14ac:dyDescent="0.3">
      <c r="A34" s="319">
        <v>17</v>
      </c>
      <c r="B34" s="663" t="s">
        <v>324</v>
      </c>
      <c r="C34" s="598" t="s">
        <v>38</v>
      </c>
      <c r="D34" s="599" t="s">
        <v>140</v>
      </c>
      <c r="E34" s="666" t="s">
        <v>218</v>
      </c>
      <c r="F34" s="319" t="s">
        <v>412</v>
      </c>
      <c r="G34" s="322" t="s">
        <v>141</v>
      </c>
    </row>
    <row r="35" spans="1:7" ht="13" x14ac:dyDescent="0.3">
      <c r="A35" s="319">
        <v>18</v>
      </c>
      <c r="B35" s="662" t="s">
        <v>303</v>
      </c>
      <c r="C35" s="389" t="s">
        <v>38</v>
      </c>
      <c r="D35" s="321" t="s">
        <v>140</v>
      </c>
      <c r="E35" s="319" t="s">
        <v>272</v>
      </c>
      <c r="F35" s="319" t="s">
        <v>412</v>
      </c>
      <c r="G35" s="322" t="s">
        <v>139</v>
      </c>
    </row>
    <row r="36" spans="1:7" x14ac:dyDescent="0.25">
      <c r="A36" s="49"/>
      <c r="B36" s="318"/>
      <c r="C36" s="49"/>
      <c r="D36" s="49"/>
      <c r="E36" s="49"/>
      <c r="F36" s="43"/>
    </row>
    <row r="37" spans="1:7" ht="13" x14ac:dyDescent="0.3">
      <c r="A37" s="49"/>
      <c r="B37" s="200" t="s">
        <v>16</v>
      </c>
      <c r="C37" s="103"/>
      <c r="D37" s="103"/>
      <c r="E37" s="257" t="s">
        <v>416</v>
      </c>
      <c r="F37" s="102"/>
    </row>
    <row r="38" spans="1:7" ht="13" x14ac:dyDescent="0.3">
      <c r="B38" s="200"/>
      <c r="C38" s="103"/>
      <c r="D38" s="103"/>
      <c r="E38" s="201"/>
      <c r="F38" s="102"/>
    </row>
    <row r="39" spans="1:7" ht="13" x14ac:dyDescent="0.3">
      <c r="B39" s="200" t="s">
        <v>17</v>
      </c>
      <c r="C39" s="103"/>
      <c r="D39" s="103"/>
      <c r="E39" s="102" t="s">
        <v>114</v>
      </c>
      <c r="F39" s="103"/>
    </row>
  </sheetData>
  <sheetProtection selectLockedCells="1" selectUnlockedCells="1"/>
  <sortState ref="B16:G28">
    <sortCondition ref="B15"/>
  </sortState>
  <mergeCells count="8">
    <mergeCell ref="A15:C15"/>
    <mergeCell ref="A14:C14"/>
    <mergeCell ref="A7:G7"/>
    <mergeCell ref="A8:G8"/>
    <mergeCell ref="A9:G9"/>
    <mergeCell ref="A10:G10"/>
    <mergeCell ref="A12:G12"/>
    <mergeCell ref="A13:G13"/>
  </mergeCells>
  <phoneticPr fontId="7" type="noConversion"/>
  <pageMargins left="0.31496062992125984" right="0.19685039370078741" top="0.55118110236220474" bottom="0.35433070866141736" header="0" footer="0"/>
  <pageSetup paperSize="9" scale="99" firstPageNumber="0" fitToHeight="0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T27"/>
  <sheetViews>
    <sheetView zoomScaleNormal="100" zoomScaleSheetLayoutView="100" workbookViewId="0">
      <selection activeCell="K17" sqref="K17"/>
    </sheetView>
  </sheetViews>
  <sheetFormatPr defaultColWidth="2.26953125" defaultRowHeight="12.5" x14ac:dyDescent="0.25"/>
  <cols>
    <col min="1" max="1" width="6.81640625" customWidth="1"/>
    <col min="2" max="2" width="26.1796875" customWidth="1"/>
    <col min="3" max="5" width="4.7265625" style="11" hidden="1" customWidth="1"/>
    <col min="6" max="6" width="4.7265625" hidden="1" customWidth="1"/>
    <col min="7" max="7" width="4.7265625" style="11" customWidth="1"/>
    <col min="8" max="8" width="4.7265625" customWidth="1"/>
    <col min="9" max="13" width="4.7265625" style="11" customWidth="1"/>
    <col min="14" max="14" width="4.7265625" customWidth="1"/>
    <col min="15" max="17" width="4.7265625" style="11" customWidth="1"/>
    <col min="18" max="18" width="4.7265625" customWidth="1"/>
    <col min="19" max="19" width="4.7265625" style="11" customWidth="1"/>
    <col min="20" max="20" width="4.7265625" customWidth="1"/>
    <col min="21" max="23" width="4.7265625" style="11" customWidth="1"/>
    <col min="24" max="24" width="4.7265625" customWidth="1"/>
    <col min="25" max="26" width="4.7265625" style="11" customWidth="1"/>
    <col min="27" max="28" width="4.7265625" customWidth="1"/>
    <col min="29" max="29" width="4.7265625" style="11" customWidth="1"/>
    <col min="30" max="30" width="4.7265625" customWidth="1"/>
    <col min="31" max="35" width="4.7265625" style="11" customWidth="1"/>
    <col min="36" max="36" width="10.26953125" customWidth="1"/>
    <col min="37" max="37" width="9.1796875" style="452" customWidth="1"/>
    <col min="38" max="233" width="9.1796875" customWidth="1"/>
    <col min="234" max="234" width="5.54296875" customWidth="1"/>
    <col min="235" max="235" width="26.1796875" customWidth="1"/>
    <col min="236" max="236" width="3.1796875" customWidth="1"/>
    <col min="237" max="237" width="1.54296875" customWidth="1"/>
    <col min="238" max="238" width="0" hidden="1" customWidth="1"/>
    <col min="239" max="239" width="3.1796875" customWidth="1"/>
    <col min="240" max="240" width="2.26953125" customWidth="1"/>
    <col min="241" max="241" width="0.7265625" customWidth="1"/>
    <col min="242" max="242" width="3.54296875" customWidth="1"/>
    <col min="243" max="243" width="1.1796875" customWidth="1"/>
    <col min="244" max="244" width="3.1796875" customWidth="1"/>
    <col min="245" max="245" width="2.81640625" customWidth="1"/>
    <col min="246" max="247" width="2.26953125" customWidth="1"/>
    <col min="248" max="248" width="2.7265625" customWidth="1"/>
  </cols>
  <sheetData>
    <row r="1" spans="1:46" s="102" customFormat="1" x14ac:dyDescent="0.25">
      <c r="A1" s="827" t="s">
        <v>37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  <c r="L1" s="827"/>
      <c r="M1" s="827"/>
      <c r="N1" s="827"/>
      <c r="O1" s="827"/>
      <c r="P1" s="827"/>
      <c r="Q1" s="827"/>
      <c r="R1" s="827"/>
      <c r="S1" s="827"/>
      <c r="T1" s="827"/>
      <c r="U1" s="827"/>
      <c r="V1" s="827"/>
      <c r="W1" s="827"/>
      <c r="X1" s="827"/>
      <c r="Y1" s="827"/>
      <c r="Z1" s="827"/>
      <c r="AA1" s="827"/>
      <c r="AB1" s="827"/>
      <c r="AC1" s="827"/>
      <c r="AD1" s="827"/>
      <c r="AE1" s="827"/>
      <c r="AF1" s="827"/>
      <c r="AG1" s="827"/>
      <c r="AH1" s="827"/>
      <c r="AI1" s="827"/>
      <c r="AJ1" s="827"/>
      <c r="AK1" s="827"/>
    </row>
    <row r="2" spans="1:46" s="102" customFormat="1" x14ac:dyDescent="0.25">
      <c r="A2" s="770" t="s">
        <v>116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770"/>
      <c r="M2" s="770"/>
      <c r="N2" s="770"/>
      <c r="O2" s="770"/>
      <c r="P2" s="770"/>
      <c r="Q2" s="770"/>
      <c r="R2" s="770"/>
      <c r="S2" s="770"/>
      <c r="T2" s="770"/>
      <c r="U2" s="770"/>
      <c r="V2" s="770"/>
      <c r="W2" s="770"/>
      <c r="X2" s="770"/>
      <c r="Y2" s="770"/>
      <c r="Z2" s="770"/>
      <c r="AA2" s="770"/>
      <c r="AB2" s="770"/>
      <c r="AC2" s="770"/>
      <c r="AD2" s="770"/>
      <c r="AE2" s="770"/>
      <c r="AF2" s="770"/>
      <c r="AG2" s="770"/>
      <c r="AH2" s="770"/>
      <c r="AI2" s="770"/>
      <c r="AJ2" s="770"/>
      <c r="AK2" s="770"/>
    </row>
    <row r="3" spans="1:46" s="102" customFormat="1" ht="12.75" customHeight="1" x14ac:dyDescent="0.25">
      <c r="A3" s="827" t="s">
        <v>212</v>
      </c>
      <c r="B3" s="827"/>
      <c r="C3" s="827"/>
      <c r="D3" s="827"/>
      <c r="E3" s="827"/>
      <c r="F3" s="827"/>
      <c r="G3" s="827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7"/>
      <c r="S3" s="827"/>
      <c r="T3" s="827"/>
      <c r="U3" s="827"/>
      <c r="V3" s="827"/>
      <c r="W3" s="827"/>
      <c r="X3" s="827"/>
      <c r="Y3" s="827"/>
      <c r="Z3" s="827"/>
      <c r="AA3" s="827"/>
      <c r="AB3" s="827"/>
      <c r="AC3" s="827"/>
      <c r="AD3" s="827"/>
      <c r="AE3" s="827"/>
      <c r="AF3" s="827"/>
      <c r="AG3" s="827"/>
      <c r="AH3" s="827"/>
      <c r="AI3" s="827"/>
      <c r="AJ3" s="827"/>
      <c r="AK3" s="827"/>
    </row>
    <row r="4" spans="1:46" s="102" customFormat="1" x14ac:dyDescent="0.25">
      <c r="A4" s="827" t="s">
        <v>213</v>
      </c>
      <c r="B4" s="827"/>
      <c r="C4" s="827"/>
      <c r="D4" s="827"/>
      <c r="E4" s="827"/>
      <c r="F4" s="827"/>
      <c r="G4" s="827"/>
      <c r="H4" s="827"/>
      <c r="I4" s="827"/>
      <c r="J4" s="827"/>
      <c r="K4" s="827"/>
      <c r="L4" s="827"/>
      <c r="M4" s="827"/>
      <c r="N4" s="827"/>
      <c r="O4" s="827"/>
      <c r="P4" s="827"/>
      <c r="Q4" s="827"/>
      <c r="R4" s="827"/>
      <c r="S4" s="827"/>
      <c r="T4" s="827"/>
      <c r="U4" s="827"/>
      <c r="V4" s="827"/>
      <c r="W4" s="827"/>
      <c r="X4" s="827"/>
      <c r="Y4" s="827"/>
      <c r="Z4" s="827"/>
      <c r="AA4" s="827"/>
      <c r="AB4" s="827"/>
      <c r="AC4" s="827"/>
      <c r="AD4" s="827"/>
      <c r="AE4" s="827"/>
      <c r="AF4" s="827"/>
      <c r="AG4" s="827"/>
      <c r="AH4" s="827"/>
      <c r="AI4" s="827"/>
      <c r="AJ4" s="827"/>
      <c r="AK4" s="827"/>
    </row>
    <row r="5" spans="1:46" s="102" customFormat="1" x14ac:dyDescent="0.25">
      <c r="A5" s="755"/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5"/>
      <c r="P5" s="755"/>
      <c r="Q5" s="755"/>
      <c r="R5" s="755"/>
      <c r="S5" s="10"/>
      <c r="T5" s="103"/>
      <c r="U5" s="10"/>
      <c r="V5" s="10"/>
      <c r="W5" s="10"/>
      <c r="X5" s="103"/>
      <c r="Y5" s="10"/>
      <c r="Z5" s="10"/>
      <c r="AA5" s="103"/>
      <c r="AB5" s="103"/>
      <c r="AC5" s="10"/>
      <c r="AD5" s="103"/>
      <c r="AE5" s="10"/>
      <c r="AF5" s="10"/>
      <c r="AG5" s="10"/>
      <c r="AH5" s="10"/>
      <c r="AI5" s="10"/>
      <c r="AJ5" s="103"/>
      <c r="AK5" s="1"/>
    </row>
    <row r="6" spans="1:46" s="102" customFormat="1" ht="18" customHeight="1" x14ac:dyDescent="0.35">
      <c r="A6" s="458"/>
      <c r="B6" s="458"/>
      <c r="C6" s="458"/>
      <c r="D6" s="458"/>
      <c r="E6" s="242"/>
      <c r="K6" s="690" t="s">
        <v>104</v>
      </c>
      <c r="L6" s="690"/>
      <c r="M6" s="690"/>
      <c r="N6" s="690"/>
      <c r="O6" s="690"/>
      <c r="P6" s="690"/>
      <c r="Q6" s="690"/>
      <c r="R6" s="690"/>
      <c r="S6" s="690"/>
      <c r="T6" s="690"/>
      <c r="U6" s="690"/>
      <c r="V6" s="690"/>
      <c r="W6" s="690"/>
      <c r="X6" s="690"/>
      <c r="Y6" s="690"/>
      <c r="Z6" s="690"/>
      <c r="AA6" s="690"/>
      <c r="AB6" s="690"/>
      <c r="AC6" s="690"/>
      <c r="AD6" s="690"/>
      <c r="AE6" s="690"/>
    </row>
    <row r="7" spans="1:46" s="102" customFormat="1" ht="15.5" x14ac:dyDescent="0.25">
      <c r="A7" s="700" t="s">
        <v>208</v>
      </c>
      <c r="B7" s="700"/>
      <c r="C7" s="700"/>
      <c r="D7" s="449"/>
      <c r="E7" s="244"/>
      <c r="K7" s="690" t="s">
        <v>207</v>
      </c>
      <c r="L7" s="690"/>
      <c r="M7" s="690"/>
      <c r="N7" s="690"/>
      <c r="O7" s="690"/>
      <c r="P7" s="690"/>
      <c r="Q7" s="690"/>
      <c r="R7" s="690"/>
      <c r="S7" s="690"/>
      <c r="T7" s="690"/>
      <c r="U7" s="690"/>
      <c r="V7" s="690"/>
      <c r="W7" s="690"/>
      <c r="X7" s="690"/>
      <c r="Y7" s="690"/>
      <c r="Z7" s="690"/>
      <c r="AA7" s="690"/>
      <c r="AB7" s="690"/>
      <c r="AC7" s="690"/>
      <c r="AD7" s="690"/>
      <c r="AE7" s="690"/>
    </row>
    <row r="8" spans="1:46" s="102" customFormat="1" ht="15.5" x14ac:dyDescent="0.25">
      <c r="A8" s="700" t="s">
        <v>209</v>
      </c>
      <c r="B8" s="700"/>
      <c r="C8" s="700"/>
      <c r="D8" s="449"/>
      <c r="E8" s="244"/>
      <c r="K8" s="753" t="s">
        <v>216</v>
      </c>
      <c r="L8" s="753"/>
      <c r="M8" s="753"/>
      <c r="N8" s="753"/>
      <c r="O8" s="753"/>
      <c r="P8" s="753"/>
      <c r="Q8" s="753"/>
      <c r="R8" s="753"/>
      <c r="S8" s="753"/>
      <c r="T8" s="753"/>
      <c r="U8" s="753"/>
      <c r="V8" s="753"/>
      <c r="W8" s="753"/>
      <c r="X8" s="753"/>
      <c r="Y8" s="753"/>
      <c r="Z8" s="753"/>
      <c r="AA8" s="753"/>
      <c r="AB8" s="753"/>
      <c r="AC8" s="753"/>
      <c r="AD8" s="753"/>
      <c r="AE8" s="753"/>
    </row>
    <row r="9" spans="1:46" s="102" customFormat="1" ht="13.9" customHeight="1" thickBot="1" x14ac:dyDescent="0.3">
      <c r="E9" s="756"/>
      <c r="F9" s="756"/>
      <c r="G9" s="756"/>
      <c r="H9" s="756"/>
      <c r="I9" s="756"/>
      <c r="J9" s="756"/>
      <c r="K9" s="756"/>
      <c r="L9" s="756"/>
      <c r="M9" s="756"/>
      <c r="N9" s="756"/>
      <c r="O9" s="756"/>
      <c r="P9" s="756"/>
      <c r="Q9" s="768"/>
      <c r="R9" s="768"/>
      <c r="S9" s="56"/>
      <c r="T9" s="56"/>
      <c r="U9" s="56"/>
      <c r="V9" s="56"/>
      <c r="W9" s="56"/>
      <c r="X9" s="56"/>
      <c r="Y9" s="29"/>
      <c r="Z9" s="29"/>
      <c r="AA9" s="29"/>
      <c r="AB9" s="29"/>
      <c r="AC9" s="41"/>
      <c r="AD9" s="452"/>
      <c r="AE9" s="452"/>
      <c r="AF9" s="452"/>
      <c r="AG9" s="452"/>
      <c r="AH9" s="10"/>
      <c r="AI9" s="10"/>
      <c r="AJ9" s="103"/>
      <c r="AK9" s="1"/>
    </row>
    <row r="10" spans="1:46" s="102" customFormat="1" ht="33" customHeight="1" thickBot="1" x14ac:dyDescent="0.3">
      <c r="A10" s="815" t="s">
        <v>6</v>
      </c>
      <c r="B10" s="817" t="s">
        <v>24</v>
      </c>
      <c r="C10" s="843" t="s">
        <v>34</v>
      </c>
      <c r="D10" s="844"/>
      <c r="E10" s="844"/>
      <c r="F10" s="845"/>
      <c r="G10" s="829" t="s">
        <v>197</v>
      </c>
      <c r="H10" s="820"/>
      <c r="I10" s="820"/>
      <c r="J10" s="820"/>
      <c r="K10" s="829" t="s">
        <v>34</v>
      </c>
      <c r="L10" s="820"/>
      <c r="M10" s="820"/>
      <c r="N10" s="820"/>
      <c r="O10" s="831" t="s">
        <v>35</v>
      </c>
      <c r="P10" s="828"/>
      <c r="Q10" s="828"/>
      <c r="R10" s="828"/>
      <c r="S10" s="832"/>
      <c r="T10" s="832"/>
      <c r="U10" s="832"/>
      <c r="V10" s="832"/>
      <c r="W10" s="833"/>
      <c r="X10" s="833"/>
      <c r="Y10" s="831" t="s">
        <v>36</v>
      </c>
      <c r="Z10" s="828"/>
      <c r="AA10" s="828"/>
      <c r="AB10" s="828"/>
      <c r="AC10" s="832"/>
      <c r="AD10" s="832"/>
      <c r="AE10" s="832"/>
      <c r="AF10" s="832"/>
      <c r="AG10" s="832"/>
      <c r="AH10" s="833"/>
      <c r="AI10" s="833"/>
      <c r="AJ10" s="808" t="s">
        <v>192</v>
      </c>
      <c r="AK10" s="811" t="s">
        <v>23</v>
      </c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8" customHeight="1" thickBot="1" x14ac:dyDescent="0.3">
      <c r="A11" s="842"/>
      <c r="B11" s="818"/>
      <c r="C11" s="836">
        <v>63</v>
      </c>
      <c r="D11" s="830"/>
      <c r="E11" s="839" t="s">
        <v>31</v>
      </c>
      <c r="F11" s="830"/>
      <c r="G11" s="841">
        <v>63</v>
      </c>
      <c r="H11" s="807"/>
      <c r="I11" s="807" t="s">
        <v>31</v>
      </c>
      <c r="J11" s="834"/>
      <c r="K11" s="835">
        <v>63</v>
      </c>
      <c r="L11" s="807"/>
      <c r="M11" s="807" t="s">
        <v>31</v>
      </c>
      <c r="N11" s="834"/>
      <c r="O11" s="830">
        <v>63</v>
      </c>
      <c r="P11" s="830"/>
      <c r="Q11" s="837">
        <v>68</v>
      </c>
      <c r="R11" s="830"/>
      <c r="S11" s="837">
        <v>73</v>
      </c>
      <c r="T11" s="830"/>
      <c r="U11" s="839">
        <v>85</v>
      </c>
      <c r="V11" s="830"/>
      <c r="W11" s="839" t="s">
        <v>32</v>
      </c>
      <c r="X11" s="830"/>
      <c r="Y11" s="836">
        <v>63</v>
      </c>
      <c r="Z11" s="830"/>
      <c r="AA11" s="837">
        <v>68</v>
      </c>
      <c r="AB11" s="838"/>
      <c r="AC11" s="837">
        <v>73</v>
      </c>
      <c r="AD11" s="830"/>
      <c r="AE11" s="839">
        <v>85</v>
      </c>
      <c r="AF11" s="830"/>
      <c r="AG11" s="830"/>
      <c r="AH11" s="839" t="s">
        <v>32</v>
      </c>
      <c r="AI11" s="830"/>
      <c r="AJ11" s="809"/>
      <c r="AK11" s="840"/>
      <c r="AL11" s="4"/>
      <c r="AM11" s="355"/>
      <c r="AN11" s="355"/>
      <c r="AO11" s="355"/>
      <c r="AP11" s="355"/>
      <c r="AQ11" s="355"/>
      <c r="AR11" s="355"/>
      <c r="AS11" s="355"/>
    </row>
    <row r="12" spans="1:46" s="43" customFormat="1" ht="13" x14ac:dyDescent="0.25">
      <c r="A12" s="427">
        <v>1</v>
      </c>
      <c r="B12" s="428" t="s">
        <v>218</v>
      </c>
      <c r="C12" s="429"/>
      <c r="D12" s="430"/>
      <c r="E12" s="431"/>
      <c r="F12" s="430"/>
      <c r="G12" s="429">
        <v>20</v>
      </c>
      <c r="H12" s="432"/>
      <c r="I12" s="431">
        <v>20</v>
      </c>
      <c r="J12" s="432"/>
      <c r="K12" s="431">
        <v>20</v>
      </c>
      <c r="L12" s="432"/>
      <c r="M12" s="431">
        <v>20</v>
      </c>
      <c r="N12" s="433"/>
      <c r="O12" s="430">
        <v>20</v>
      </c>
      <c r="P12" s="430"/>
      <c r="Q12" s="431">
        <v>20</v>
      </c>
      <c r="R12" s="430"/>
      <c r="S12" s="431">
        <v>20</v>
      </c>
      <c r="T12" s="430"/>
      <c r="U12" s="431">
        <v>20</v>
      </c>
      <c r="V12" s="430"/>
      <c r="W12" s="431">
        <v>18</v>
      </c>
      <c r="X12" s="430"/>
      <c r="Y12" s="429">
        <v>20</v>
      </c>
      <c r="Z12" s="434"/>
      <c r="AA12" s="431">
        <v>20</v>
      </c>
      <c r="AB12" s="430"/>
      <c r="AC12" s="426">
        <v>20</v>
      </c>
      <c r="AD12" s="434"/>
      <c r="AE12" s="426">
        <v>20</v>
      </c>
      <c r="AF12" s="434"/>
      <c r="AG12" s="434"/>
      <c r="AH12" s="426">
        <v>20</v>
      </c>
      <c r="AI12" s="434"/>
      <c r="AJ12" s="356">
        <v>20</v>
      </c>
      <c r="AK12" s="435">
        <f t="shared" ref="AK12:AK17" si="0">SUM(C12:AJ12)</f>
        <v>298</v>
      </c>
      <c r="AL12" s="102"/>
    </row>
    <row r="13" spans="1:46" s="43" customFormat="1" ht="13" x14ac:dyDescent="0.25">
      <c r="A13" s="436">
        <v>2</v>
      </c>
      <c r="B13" s="437" t="s">
        <v>134</v>
      </c>
      <c r="C13" s="438"/>
      <c r="D13" s="439"/>
      <c r="E13" s="440"/>
      <c r="F13" s="439"/>
      <c r="G13" s="438"/>
      <c r="H13" s="441"/>
      <c r="I13" s="440">
        <v>18</v>
      </c>
      <c r="J13" s="441"/>
      <c r="K13" s="440">
        <v>15</v>
      </c>
      <c r="L13" s="441"/>
      <c r="M13" s="440">
        <v>16</v>
      </c>
      <c r="N13" s="442"/>
      <c r="O13" s="439"/>
      <c r="P13" s="439"/>
      <c r="Q13" s="440"/>
      <c r="R13" s="439"/>
      <c r="S13" s="440">
        <v>16</v>
      </c>
      <c r="T13" s="439"/>
      <c r="U13" s="440">
        <v>16</v>
      </c>
      <c r="V13" s="439"/>
      <c r="W13" s="440">
        <v>15</v>
      </c>
      <c r="X13" s="439"/>
      <c r="Y13" s="438">
        <v>15</v>
      </c>
      <c r="Z13" s="439"/>
      <c r="AA13" s="440"/>
      <c r="AB13" s="439"/>
      <c r="AC13" s="440">
        <v>18</v>
      </c>
      <c r="AD13" s="439">
        <v>16</v>
      </c>
      <c r="AE13" s="440">
        <v>18</v>
      </c>
      <c r="AF13" s="439"/>
      <c r="AG13" s="439"/>
      <c r="AH13" s="440">
        <v>15</v>
      </c>
      <c r="AI13" s="439"/>
      <c r="AJ13" s="357">
        <v>18</v>
      </c>
      <c r="AK13" s="283">
        <f t="shared" si="0"/>
        <v>196</v>
      </c>
      <c r="AL13" s="102"/>
    </row>
    <row r="14" spans="1:46" s="43" customFormat="1" ht="13" x14ac:dyDescent="0.25">
      <c r="A14" s="436">
        <v>3</v>
      </c>
      <c r="B14" s="437" t="s">
        <v>204</v>
      </c>
      <c r="C14" s="438"/>
      <c r="D14" s="439"/>
      <c r="E14" s="440"/>
      <c r="F14" s="439"/>
      <c r="G14" s="438"/>
      <c r="H14" s="441"/>
      <c r="I14" s="440"/>
      <c r="J14" s="441"/>
      <c r="K14" s="440"/>
      <c r="L14" s="441"/>
      <c r="M14" s="440"/>
      <c r="N14" s="442"/>
      <c r="O14" s="439"/>
      <c r="P14" s="439"/>
      <c r="Q14" s="440"/>
      <c r="R14" s="439"/>
      <c r="S14" s="440"/>
      <c r="T14" s="439"/>
      <c r="U14" s="440"/>
      <c r="V14" s="439"/>
      <c r="W14" s="440"/>
      <c r="X14" s="439"/>
      <c r="Y14" s="438"/>
      <c r="Z14" s="439"/>
      <c r="AA14" s="440">
        <v>18</v>
      </c>
      <c r="AB14" s="439"/>
      <c r="AC14" s="440"/>
      <c r="AD14" s="441"/>
      <c r="AE14" s="440">
        <v>16</v>
      </c>
      <c r="AF14" s="439">
        <v>15</v>
      </c>
      <c r="AG14" s="439">
        <v>14</v>
      </c>
      <c r="AH14" s="440">
        <v>13</v>
      </c>
      <c r="AI14" s="439"/>
      <c r="AJ14" s="357">
        <v>16</v>
      </c>
      <c r="AK14" s="283">
        <f t="shared" si="0"/>
        <v>92</v>
      </c>
      <c r="AL14" s="102"/>
    </row>
    <row r="15" spans="1:46" s="43" customFormat="1" ht="13" x14ac:dyDescent="0.25">
      <c r="A15" s="436">
        <v>4</v>
      </c>
      <c r="B15" s="443" t="s">
        <v>166</v>
      </c>
      <c r="C15" s="438"/>
      <c r="D15" s="439"/>
      <c r="E15" s="440"/>
      <c r="F15" s="439"/>
      <c r="G15" s="438"/>
      <c r="H15" s="441"/>
      <c r="I15" s="440"/>
      <c r="J15" s="441"/>
      <c r="K15" s="440"/>
      <c r="L15" s="441"/>
      <c r="M15" s="440"/>
      <c r="N15" s="442"/>
      <c r="O15" s="439"/>
      <c r="P15" s="439"/>
      <c r="Q15" s="440"/>
      <c r="R15" s="439"/>
      <c r="S15" s="440"/>
      <c r="T15" s="439"/>
      <c r="U15" s="440"/>
      <c r="V15" s="439"/>
      <c r="W15" s="440">
        <v>20</v>
      </c>
      <c r="X15" s="439"/>
      <c r="Y15" s="438"/>
      <c r="Z15" s="439"/>
      <c r="AA15" s="440"/>
      <c r="AB15" s="439"/>
      <c r="AC15" s="440"/>
      <c r="AD15" s="441"/>
      <c r="AE15" s="440"/>
      <c r="AF15" s="439"/>
      <c r="AG15" s="439"/>
      <c r="AH15" s="440">
        <v>18</v>
      </c>
      <c r="AI15" s="439"/>
      <c r="AJ15" s="357"/>
      <c r="AK15" s="283">
        <f t="shared" si="0"/>
        <v>38</v>
      </c>
      <c r="AL15" s="102"/>
    </row>
    <row r="16" spans="1:46" s="43" customFormat="1" ht="13" x14ac:dyDescent="0.25">
      <c r="A16" s="436">
        <v>5</v>
      </c>
      <c r="B16" s="443" t="s">
        <v>198</v>
      </c>
      <c r="C16" s="438"/>
      <c r="D16" s="439"/>
      <c r="E16" s="440"/>
      <c r="F16" s="439"/>
      <c r="G16" s="438"/>
      <c r="H16" s="441"/>
      <c r="I16" s="440"/>
      <c r="J16" s="441"/>
      <c r="K16" s="440"/>
      <c r="L16" s="441"/>
      <c r="M16" s="440"/>
      <c r="N16" s="442"/>
      <c r="O16" s="439">
        <v>16</v>
      </c>
      <c r="P16" s="439"/>
      <c r="Q16" s="440"/>
      <c r="R16" s="439"/>
      <c r="S16" s="440"/>
      <c r="T16" s="439"/>
      <c r="U16" s="440"/>
      <c r="V16" s="439"/>
      <c r="W16" s="440"/>
      <c r="X16" s="439"/>
      <c r="Y16" s="438"/>
      <c r="Z16" s="439"/>
      <c r="AA16" s="440"/>
      <c r="AB16" s="439"/>
      <c r="AC16" s="440"/>
      <c r="AD16" s="439"/>
      <c r="AE16" s="440"/>
      <c r="AF16" s="439"/>
      <c r="AG16" s="439"/>
      <c r="AH16" s="440"/>
      <c r="AI16" s="439"/>
      <c r="AJ16" s="357">
        <v>15</v>
      </c>
      <c r="AK16" s="283">
        <f t="shared" si="0"/>
        <v>31</v>
      </c>
      <c r="AL16" s="102"/>
    </row>
    <row r="17" spans="1:38" s="43" customFormat="1" ht="13.5" thickBot="1" x14ac:dyDescent="0.3">
      <c r="A17" s="444">
        <v>6</v>
      </c>
      <c r="B17" s="406" t="s">
        <v>241</v>
      </c>
      <c r="C17" s="407"/>
      <c r="D17" s="445"/>
      <c r="E17" s="408"/>
      <c r="F17" s="445"/>
      <c r="G17" s="407"/>
      <c r="H17" s="446"/>
      <c r="I17" s="408"/>
      <c r="J17" s="446"/>
      <c r="K17" s="408"/>
      <c r="L17" s="446"/>
      <c r="M17" s="408"/>
      <c r="N17" s="447"/>
      <c r="O17" s="445"/>
      <c r="P17" s="445"/>
      <c r="Q17" s="408"/>
      <c r="R17" s="445"/>
      <c r="S17" s="408"/>
      <c r="T17" s="445"/>
      <c r="U17" s="408"/>
      <c r="V17" s="445"/>
      <c r="W17" s="408"/>
      <c r="X17" s="445"/>
      <c r="Y17" s="407"/>
      <c r="Z17" s="445"/>
      <c r="AA17" s="408"/>
      <c r="AB17" s="445"/>
      <c r="AC17" s="408"/>
      <c r="AD17" s="445"/>
      <c r="AE17" s="408"/>
      <c r="AF17" s="445"/>
      <c r="AG17" s="445"/>
      <c r="AH17" s="408"/>
      <c r="AI17" s="445"/>
      <c r="AJ17" s="448"/>
      <c r="AK17" s="405">
        <f t="shared" si="0"/>
        <v>0</v>
      </c>
      <c r="AL17" s="102"/>
    </row>
    <row r="18" spans="1:38" s="43" customFormat="1" ht="9" customHeight="1" x14ac:dyDescent="0.3">
      <c r="A18" s="51"/>
      <c r="B18" s="60"/>
      <c r="C18" s="58"/>
      <c r="D18" s="58"/>
      <c r="E18" s="58"/>
      <c r="F18" s="49"/>
      <c r="G18" s="58"/>
      <c r="H18" s="49"/>
      <c r="I18" s="58"/>
      <c r="J18" s="58"/>
      <c r="K18" s="58"/>
      <c r="L18" s="58"/>
      <c r="M18" s="58"/>
      <c r="N18" s="49"/>
      <c r="O18" s="57"/>
      <c r="P18" s="57"/>
      <c r="Q18" s="58"/>
      <c r="R18" s="49"/>
      <c r="S18" s="58"/>
      <c r="T18" s="49"/>
      <c r="U18" s="58"/>
      <c r="V18" s="58"/>
      <c r="W18" s="58"/>
      <c r="X18" s="49"/>
      <c r="Y18" s="58"/>
      <c r="Z18" s="58"/>
      <c r="AA18" s="49"/>
      <c r="AB18" s="49"/>
      <c r="AC18" s="58"/>
      <c r="AD18" s="49"/>
      <c r="AE18" s="58"/>
      <c r="AF18" s="58"/>
      <c r="AG18" s="58"/>
      <c r="AH18" s="58"/>
      <c r="AI18" s="58"/>
      <c r="AJ18" s="49"/>
      <c r="AK18" s="59"/>
    </row>
    <row r="19" spans="1:38" s="43" customFormat="1" ht="28.5" customHeight="1" thickBot="1" x14ac:dyDescent="0.3">
      <c r="A19" s="810" t="s">
        <v>199</v>
      </c>
      <c r="B19" s="810"/>
      <c r="C19" s="810"/>
      <c r="D19" s="810"/>
      <c r="E19" s="810"/>
      <c r="F19" s="810"/>
      <c r="G19" s="810"/>
      <c r="H19" s="810"/>
      <c r="I19" s="810"/>
      <c r="J19" s="810"/>
      <c r="K19" s="810"/>
      <c r="L19" s="810"/>
      <c r="M19" s="810"/>
      <c r="N19" s="810"/>
      <c r="O19" s="810"/>
      <c r="P19" s="810"/>
      <c r="Q19" s="810"/>
      <c r="R19" s="810"/>
      <c r="S19" s="810"/>
      <c r="T19" s="810"/>
      <c r="U19" s="810"/>
      <c r="V19" s="810"/>
      <c r="W19" s="810"/>
      <c r="X19" s="810"/>
      <c r="Y19" s="810"/>
      <c r="Z19" s="810"/>
      <c r="AA19" s="810"/>
      <c r="AB19" s="810"/>
      <c r="AC19" s="810"/>
      <c r="AD19" s="810"/>
      <c r="AE19" s="810"/>
      <c r="AF19" s="810"/>
      <c r="AG19" s="810"/>
      <c r="AH19" s="810"/>
      <c r="AI19" s="810"/>
      <c r="AJ19" s="810"/>
      <c r="AK19" s="810"/>
    </row>
    <row r="20" spans="1:38" s="43" customFormat="1" ht="20.5" customHeight="1" thickBot="1" x14ac:dyDescent="0.3">
      <c r="B20" s="61" t="s">
        <v>6</v>
      </c>
      <c r="C20" s="62">
        <v>1</v>
      </c>
      <c r="D20" s="62">
        <v>2</v>
      </c>
      <c r="E20" s="62">
        <v>3</v>
      </c>
      <c r="F20" s="62">
        <v>4</v>
      </c>
      <c r="G20" s="62">
        <v>1</v>
      </c>
      <c r="H20" s="62">
        <v>2</v>
      </c>
      <c r="I20" s="62">
        <v>3</v>
      </c>
      <c r="J20" s="62">
        <v>4</v>
      </c>
      <c r="K20" s="62">
        <v>5</v>
      </c>
      <c r="L20" s="62">
        <v>6</v>
      </c>
      <c r="M20" s="62">
        <v>7</v>
      </c>
      <c r="N20" s="62">
        <v>8</v>
      </c>
      <c r="O20" s="62">
        <v>9</v>
      </c>
      <c r="P20" s="62">
        <v>10</v>
      </c>
      <c r="Q20" s="62">
        <v>11</v>
      </c>
      <c r="R20" s="62">
        <v>13</v>
      </c>
      <c r="S20" s="62">
        <v>14</v>
      </c>
      <c r="T20" s="62">
        <v>15</v>
      </c>
      <c r="U20" s="62">
        <v>16</v>
      </c>
      <c r="V20" s="62">
        <v>17</v>
      </c>
      <c r="W20" s="375">
        <v>18</v>
      </c>
      <c r="X20" s="62">
        <v>19</v>
      </c>
      <c r="Y20" s="63">
        <v>20</v>
      </c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38" s="43" customFormat="1" ht="20.5" customHeight="1" thickBot="1" x14ac:dyDescent="0.3">
      <c r="B21" s="394" t="s">
        <v>23</v>
      </c>
      <c r="C21" s="395">
        <v>20</v>
      </c>
      <c r="D21" s="395">
        <v>18</v>
      </c>
      <c r="E21" s="395">
        <v>16</v>
      </c>
      <c r="F21" s="395">
        <v>15</v>
      </c>
      <c r="G21" s="395">
        <v>20</v>
      </c>
      <c r="H21" s="395">
        <v>18</v>
      </c>
      <c r="I21" s="395">
        <v>16</v>
      </c>
      <c r="J21" s="395">
        <v>15</v>
      </c>
      <c r="K21" s="395">
        <v>14</v>
      </c>
      <c r="L21" s="395">
        <v>13</v>
      </c>
      <c r="M21" s="395">
        <v>12</v>
      </c>
      <c r="N21" s="395">
        <v>11</v>
      </c>
      <c r="O21" s="395">
        <v>10</v>
      </c>
      <c r="P21" s="395">
        <v>9</v>
      </c>
      <c r="Q21" s="395">
        <v>8</v>
      </c>
      <c r="R21" s="395">
        <v>6</v>
      </c>
      <c r="S21" s="395">
        <v>5</v>
      </c>
      <c r="T21" s="395">
        <v>4</v>
      </c>
      <c r="U21" s="395">
        <v>3</v>
      </c>
      <c r="V21" s="395">
        <v>2</v>
      </c>
      <c r="W21" s="395">
        <v>1</v>
      </c>
      <c r="X21" s="395">
        <v>1</v>
      </c>
      <c r="Y21" s="396">
        <v>1</v>
      </c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38" s="43" customFormat="1" x14ac:dyDescent="0.25">
      <c r="B22" s="49"/>
      <c r="C22" s="49"/>
      <c r="D22" s="49"/>
      <c r="E22" s="49"/>
      <c r="F22" s="49"/>
    </row>
    <row r="23" spans="1:38" s="102" customFormat="1" ht="13" x14ac:dyDescent="0.3">
      <c r="A23" s="200" t="s">
        <v>16</v>
      </c>
      <c r="B23" s="103"/>
      <c r="E23" s="257" t="s">
        <v>113</v>
      </c>
      <c r="F23" s="257" t="s">
        <v>113</v>
      </c>
      <c r="I23" s="103"/>
      <c r="J23" s="409" t="s">
        <v>113</v>
      </c>
      <c r="M23" s="410"/>
      <c r="N23" s="410"/>
      <c r="O23" s="410"/>
      <c r="P23" s="410"/>
      <c r="Q23" s="410"/>
      <c r="R23" s="410"/>
      <c r="S23" s="410"/>
      <c r="T23" s="200" t="s">
        <v>112</v>
      </c>
      <c r="AD23" s="257" t="s">
        <v>248</v>
      </c>
    </row>
    <row r="24" spans="1:38" s="102" customFormat="1" ht="13" x14ac:dyDescent="0.3">
      <c r="A24" s="200"/>
      <c r="B24" s="103"/>
      <c r="E24" s="201"/>
      <c r="F24" s="201"/>
      <c r="I24" s="103"/>
      <c r="J24" s="411"/>
      <c r="M24" s="410"/>
      <c r="N24" s="410"/>
      <c r="O24" s="410"/>
      <c r="P24" s="410"/>
      <c r="Q24" s="410"/>
      <c r="R24" s="410"/>
      <c r="S24" s="410"/>
      <c r="T24" s="200"/>
      <c r="AD24" s="257"/>
    </row>
    <row r="25" spans="1:38" s="102" customFormat="1" ht="13" x14ac:dyDescent="0.3">
      <c r="A25" s="200" t="s">
        <v>17</v>
      </c>
      <c r="B25" s="103"/>
      <c r="E25" s="102" t="s">
        <v>193</v>
      </c>
      <c r="F25" s="102" t="s">
        <v>193</v>
      </c>
      <c r="I25" s="103"/>
      <c r="J25" s="5" t="s">
        <v>114</v>
      </c>
      <c r="M25" s="410"/>
      <c r="N25" s="410"/>
      <c r="O25" s="410"/>
      <c r="P25" s="410"/>
      <c r="Q25" s="410"/>
      <c r="R25" s="410"/>
      <c r="S25" s="410"/>
      <c r="T25" s="200" t="s">
        <v>115</v>
      </c>
      <c r="AD25" s="102" t="s">
        <v>249</v>
      </c>
    </row>
    <row r="26" spans="1:38" s="43" customFormat="1" x14ac:dyDescent="0.25">
      <c r="A26" s="49"/>
      <c r="B26" s="49"/>
      <c r="C26" s="58"/>
      <c r="D26" s="58"/>
      <c r="E26" s="58"/>
      <c r="F26" s="49"/>
      <c r="G26" s="58"/>
      <c r="H26" s="49"/>
      <c r="I26" s="58"/>
      <c r="J26" s="58"/>
      <c r="K26" s="412"/>
      <c r="L26" s="412"/>
      <c r="M26" s="412"/>
      <c r="N26" s="318"/>
      <c r="O26" s="412"/>
      <c r="P26" s="412"/>
      <c r="Q26" s="412"/>
      <c r="R26" s="318"/>
      <c r="S26" s="412"/>
      <c r="T26" s="49"/>
      <c r="U26" s="58"/>
      <c r="V26" s="58"/>
      <c r="W26" s="58"/>
      <c r="X26" s="49"/>
      <c r="Y26" s="58"/>
      <c r="Z26" s="58"/>
      <c r="AA26" s="49"/>
      <c r="AB26" s="49"/>
      <c r="AC26" s="58"/>
      <c r="AD26" s="49"/>
      <c r="AE26" s="58"/>
      <c r="AF26" s="58"/>
      <c r="AG26" s="58"/>
      <c r="AH26" s="58"/>
      <c r="AI26" s="58"/>
      <c r="AJ26" s="49"/>
      <c r="AK26" s="59"/>
    </row>
    <row r="27" spans="1:38" x14ac:dyDescent="0.25">
      <c r="A27" s="5"/>
      <c r="B27" s="5"/>
      <c r="C27" s="15"/>
      <c r="D27" s="15"/>
      <c r="E27" s="15"/>
      <c r="F27" s="5"/>
      <c r="G27" s="15"/>
      <c r="H27" s="5"/>
      <c r="I27" s="15"/>
      <c r="J27" s="15"/>
      <c r="K27" s="15"/>
      <c r="L27" s="15"/>
      <c r="M27" s="15"/>
      <c r="N27" s="5"/>
      <c r="O27" s="15"/>
      <c r="P27" s="15"/>
      <c r="Q27" s="15"/>
      <c r="R27" s="5"/>
      <c r="S27" s="15"/>
      <c r="T27" s="5"/>
      <c r="U27" s="15"/>
      <c r="V27" s="15"/>
      <c r="W27" s="15"/>
      <c r="X27" s="5"/>
      <c r="Y27" s="15"/>
      <c r="Z27" s="15"/>
      <c r="AA27" s="5"/>
      <c r="AB27" s="5"/>
      <c r="AC27" s="15"/>
      <c r="AD27" s="5"/>
      <c r="AE27" s="15"/>
      <c r="AF27" s="15"/>
      <c r="AG27" s="15"/>
      <c r="AH27" s="15"/>
      <c r="AI27" s="15"/>
      <c r="AJ27" s="5"/>
    </row>
  </sheetData>
  <sheetProtection selectLockedCells="1" selectUnlockedCells="1"/>
  <autoFilter ref="A10:AK17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hiddenButton="1" showButton="0"/>
    <filterColumn colId="11" hiddenButton="1" showButton="0"/>
    <filterColumn colId="12" hiddenButton="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hiddenButton="1" showButton="0"/>
    <filterColumn colId="28" showButton="0"/>
    <filterColumn colId="29" showButton="0"/>
    <filterColumn colId="30" showButton="0"/>
    <filterColumn colId="31" hiddenButton="1" showButton="0"/>
    <filterColumn colId="32" hiddenButton="1" showButton="0"/>
    <filterColumn colId="33" showButton="0"/>
    <filterColumn colId="34" hiddenButton="1" showButton="0"/>
    <sortState ref="A13:AS42">
      <sortCondition ref="A11:A42"/>
    </sortState>
  </autoFilter>
  <mergeCells count="38">
    <mergeCell ref="Y11:Z11"/>
    <mergeCell ref="AA11:AB11"/>
    <mergeCell ref="AC11:AD11"/>
    <mergeCell ref="AE11:AG11"/>
    <mergeCell ref="AH11:AI11"/>
    <mergeCell ref="A19:AK19"/>
    <mergeCell ref="Y10:AI10"/>
    <mergeCell ref="AJ10:AJ11"/>
    <mergeCell ref="AK10:AK11"/>
    <mergeCell ref="C11:D11"/>
    <mergeCell ref="E11:F11"/>
    <mergeCell ref="G11:H11"/>
    <mergeCell ref="I11:J11"/>
    <mergeCell ref="K11:L11"/>
    <mergeCell ref="M11:N11"/>
    <mergeCell ref="O11:P11"/>
    <mergeCell ref="A10:A11"/>
    <mergeCell ref="B10:B11"/>
    <mergeCell ref="C10:F10"/>
    <mergeCell ref="G10:J10"/>
    <mergeCell ref="K10:N10"/>
    <mergeCell ref="O10:X10"/>
    <mergeCell ref="Q11:R11"/>
    <mergeCell ref="S11:T11"/>
    <mergeCell ref="U11:V11"/>
    <mergeCell ref="W11:X11"/>
    <mergeCell ref="A7:C7"/>
    <mergeCell ref="K7:AE7"/>
    <mergeCell ref="A8:C8"/>
    <mergeCell ref="K8:AE8"/>
    <mergeCell ref="E9:P9"/>
    <mergeCell ref="Q9:R9"/>
    <mergeCell ref="K6:AE6"/>
    <mergeCell ref="A1:AK1"/>
    <mergeCell ref="A2:AK2"/>
    <mergeCell ref="A3:AK3"/>
    <mergeCell ref="A4:AK4"/>
    <mergeCell ref="A5:R5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89"/>
  <sheetViews>
    <sheetView view="pageBreakPreview" topLeftCell="A27" zoomScale="90" zoomScaleNormal="90" zoomScaleSheetLayoutView="90" workbookViewId="0">
      <selection activeCell="H38" sqref="H38"/>
    </sheetView>
  </sheetViews>
  <sheetFormatPr defaultColWidth="36.1796875" defaultRowHeight="12.5" x14ac:dyDescent="0.25"/>
  <cols>
    <col min="1" max="1" width="8.81640625" customWidth="1"/>
    <col min="2" max="2" width="8.453125" customWidth="1"/>
    <col min="3" max="3" width="21.1796875" customWidth="1"/>
    <col min="4" max="5" width="9.7265625" customWidth="1"/>
    <col min="6" max="6" width="11.54296875" customWidth="1"/>
    <col min="7" max="7" width="10.7265625" customWidth="1"/>
    <col min="8" max="8" width="13" customWidth="1"/>
    <col min="9" max="9" width="11.453125" customWidth="1"/>
    <col min="10" max="10" width="12.26953125" customWidth="1"/>
    <col min="11" max="11" width="11.26953125" customWidth="1"/>
    <col min="12" max="12" width="13" customWidth="1"/>
    <col min="13" max="14" width="0.1796875" customWidth="1"/>
    <col min="15" max="16" width="19.1796875" customWidth="1"/>
    <col min="17" max="17" width="8.7265625" customWidth="1"/>
    <col min="18" max="242" width="9.1796875" customWidth="1"/>
    <col min="243" max="243" width="8.81640625" customWidth="1"/>
    <col min="244" max="244" width="8.453125" customWidth="1"/>
    <col min="245" max="245" width="7" customWidth="1"/>
    <col min="246" max="246" width="22.7265625" customWidth="1"/>
    <col min="247" max="247" width="17" customWidth="1"/>
    <col min="248" max="248" width="10.81640625" customWidth="1"/>
    <col min="249" max="249" width="10.453125" customWidth="1"/>
    <col min="250" max="250" width="11.7265625" customWidth="1"/>
  </cols>
  <sheetData>
    <row r="1" spans="1:14" x14ac:dyDescent="0.25">
      <c r="A1" s="754" t="s">
        <v>37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452"/>
      <c r="N1" s="452"/>
    </row>
    <row r="2" spans="1:14" ht="10.5" customHeight="1" x14ac:dyDescent="0.25">
      <c r="A2" s="755" t="s">
        <v>116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453"/>
      <c r="N2" s="453"/>
    </row>
    <row r="3" spans="1:14" x14ac:dyDescent="0.25">
      <c r="A3" s="755" t="s">
        <v>212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453"/>
      <c r="N3" s="453"/>
    </row>
    <row r="4" spans="1:14" x14ac:dyDescent="0.25">
      <c r="A4" s="756" t="s">
        <v>213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454"/>
      <c r="N4" s="454"/>
    </row>
    <row r="5" spans="1:14" ht="11.25" customHeight="1" x14ac:dyDescent="0.25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M5" s="454"/>
      <c r="N5" s="454"/>
    </row>
    <row r="6" spans="1:14" ht="15.5" x14ac:dyDescent="0.25">
      <c r="A6" s="700" t="s">
        <v>208</v>
      </c>
      <c r="B6" s="700"/>
      <c r="C6" s="700"/>
      <c r="D6" s="757" t="s">
        <v>1</v>
      </c>
      <c r="E6" s="757"/>
      <c r="F6" s="757"/>
      <c r="G6" s="757"/>
      <c r="H6" s="757"/>
      <c r="I6" s="757"/>
      <c r="J6" s="455"/>
      <c r="K6" s="241" t="s">
        <v>118</v>
      </c>
    </row>
    <row r="7" spans="1:14" ht="15.5" x14ac:dyDescent="0.25">
      <c r="A7" s="689" t="s">
        <v>209</v>
      </c>
      <c r="B7" s="689"/>
      <c r="C7" s="689"/>
      <c r="D7" s="757" t="s">
        <v>211</v>
      </c>
      <c r="E7" s="757"/>
      <c r="F7" s="757"/>
      <c r="G7" s="757"/>
      <c r="H7" s="757"/>
      <c r="I7" s="757"/>
      <c r="J7" s="455"/>
      <c r="K7" s="241" t="s">
        <v>119</v>
      </c>
    </row>
    <row r="8" spans="1:14" ht="15.5" x14ac:dyDescent="0.3">
      <c r="A8" s="758" t="s">
        <v>33</v>
      </c>
      <c r="B8" s="758"/>
      <c r="C8" s="758"/>
      <c r="D8" s="757" t="s">
        <v>151</v>
      </c>
      <c r="E8" s="757"/>
      <c r="F8" s="757"/>
      <c r="G8" s="757"/>
      <c r="H8" s="757"/>
      <c r="I8" s="757"/>
      <c r="J8" s="692" t="s">
        <v>2</v>
      </c>
      <c r="K8" s="692"/>
      <c r="L8" s="692"/>
      <c r="M8" s="326"/>
      <c r="N8" s="324"/>
    </row>
    <row r="9" spans="1:14" ht="15" customHeight="1" x14ac:dyDescent="0.3">
      <c r="A9" s="750">
        <v>142</v>
      </c>
      <c r="B9" s="751"/>
      <c r="C9" s="752"/>
      <c r="D9" s="753" t="s">
        <v>216</v>
      </c>
      <c r="E9" s="753"/>
      <c r="F9" s="753"/>
      <c r="G9" s="753"/>
      <c r="H9" s="753"/>
      <c r="I9" s="753"/>
      <c r="J9" s="450" t="s">
        <v>3</v>
      </c>
      <c r="K9" s="450" t="s">
        <v>4</v>
      </c>
      <c r="L9" s="450" t="s">
        <v>5</v>
      </c>
      <c r="M9" s="326"/>
      <c r="N9" s="324"/>
    </row>
    <row r="10" spans="1:14" ht="15" customHeight="1" x14ac:dyDescent="0.25">
      <c r="A10" s="326"/>
      <c r="B10" s="326"/>
      <c r="C10" s="326"/>
      <c r="D10" s="757" t="s">
        <v>247</v>
      </c>
      <c r="E10" s="757"/>
      <c r="F10" s="757"/>
      <c r="G10" s="757"/>
      <c r="H10" s="757"/>
      <c r="I10" s="757"/>
      <c r="J10" s="274">
        <v>146</v>
      </c>
      <c r="K10" s="274">
        <v>136</v>
      </c>
      <c r="L10" s="353">
        <v>115</v>
      </c>
      <c r="M10" s="326"/>
      <c r="N10" s="324"/>
    </row>
    <row r="11" spans="1:14" ht="15" customHeight="1" x14ac:dyDescent="0.25">
      <c r="A11" s="195" t="s">
        <v>47</v>
      </c>
      <c r="B11" s="193"/>
      <c r="C11" s="193"/>
      <c r="D11" s="249">
        <v>83</v>
      </c>
      <c r="E11" s="456"/>
      <c r="F11" s="456"/>
      <c r="G11" s="456"/>
      <c r="H11" s="456"/>
      <c r="I11" s="456"/>
      <c r="J11" s="325"/>
      <c r="K11" s="325"/>
      <c r="L11" s="325"/>
      <c r="M11" s="326"/>
      <c r="N11" s="324"/>
    </row>
    <row r="12" spans="1:14" ht="15" customHeight="1" x14ac:dyDescent="0.25">
      <c r="A12" s="314" t="s">
        <v>48</v>
      </c>
      <c r="B12" s="315"/>
      <c r="C12" s="316"/>
      <c r="D12" s="317">
        <v>6</v>
      </c>
      <c r="E12" s="456"/>
      <c r="F12" s="456"/>
      <c r="G12" s="456"/>
      <c r="H12" s="456"/>
      <c r="I12" s="456"/>
      <c r="J12" s="325"/>
      <c r="K12" s="325"/>
      <c r="L12" s="325"/>
      <c r="M12" s="326"/>
      <c r="N12" s="324"/>
    </row>
    <row r="13" spans="1:14" ht="8.25" customHeight="1" x14ac:dyDescent="0.25">
      <c r="A13" s="386"/>
      <c r="B13" s="387"/>
      <c r="C13" s="387"/>
      <c r="D13" s="340"/>
      <c r="E13" s="456"/>
      <c r="F13" s="456"/>
      <c r="G13" s="456"/>
      <c r="H13" s="456"/>
      <c r="I13" s="456"/>
      <c r="J13" s="325"/>
      <c r="K13" s="325"/>
      <c r="L13" s="325"/>
      <c r="M13" s="326"/>
      <c r="N13" s="324"/>
    </row>
    <row r="14" spans="1:14" ht="15" customHeight="1" x14ac:dyDescent="0.3">
      <c r="A14" s="741" t="s">
        <v>228</v>
      </c>
      <c r="B14" s="741"/>
      <c r="C14" s="741"/>
      <c r="D14" s="102"/>
      <c r="E14" s="102"/>
      <c r="F14" s="102"/>
      <c r="G14" s="102"/>
      <c r="H14" s="102"/>
      <c r="I14" s="102"/>
      <c r="J14" s="102"/>
      <c r="K14" s="102"/>
      <c r="L14" s="102"/>
      <c r="M14" s="326"/>
      <c r="N14" s="324"/>
    </row>
    <row r="15" spans="1:14" ht="21.75" customHeight="1" x14ac:dyDescent="0.25">
      <c r="A15" s="136" t="s">
        <v>6</v>
      </c>
      <c r="B15" s="136" t="s">
        <v>86</v>
      </c>
      <c r="C15" s="136" t="s">
        <v>77</v>
      </c>
      <c r="D15" s="137" t="s">
        <v>7</v>
      </c>
      <c r="E15" s="137" t="s">
        <v>8</v>
      </c>
      <c r="F15" s="137" t="s">
        <v>88</v>
      </c>
      <c r="G15" s="137" t="s">
        <v>89</v>
      </c>
      <c r="H15" s="137" t="s">
        <v>90</v>
      </c>
      <c r="I15" s="137" t="s">
        <v>14</v>
      </c>
      <c r="J15" s="742" t="s">
        <v>91</v>
      </c>
      <c r="K15" s="743"/>
      <c r="L15" s="744"/>
      <c r="M15" s="326"/>
      <c r="N15" s="324"/>
    </row>
    <row r="16" spans="1:14" ht="15" customHeight="1" x14ac:dyDescent="0.25">
      <c r="A16" s="745">
        <v>1</v>
      </c>
      <c r="B16" s="136">
        <v>1</v>
      </c>
      <c r="C16" s="141" t="s">
        <v>157</v>
      </c>
      <c r="D16" s="155">
        <v>1995</v>
      </c>
      <c r="E16" s="155" t="s">
        <v>3</v>
      </c>
      <c r="F16" s="267">
        <v>91.5</v>
      </c>
      <c r="G16" s="140">
        <v>36</v>
      </c>
      <c r="H16" s="136">
        <f>G16</f>
        <v>36</v>
      </c>
      <c r="I16" s="746" t="s">
        <v>3</v>
      </c>
      <c r="J16" s="327" t="s">
        <v>160</v>
      </c>
      <c r="K16" s="328"/>
      <c r="L16" s="329"/>
      <c r="M16" s="326"/>
      <c r="N16" s="324"/>
    </row>
    <row r="17" spans="1:14" ht="15" customHeight="1" x14ac:dyDescent="0.25">
      <c r="A17" s="745"/>
      <c r="B17" s="136">
        <v>2</v>
      </c>
      <c r="C17" s="141" t="s">
        <v>121</v>
      </c>
      <c r="D17" s="155">
        <v>1997</v>
      </c>
      <c r="E17" s="155" t="s">
        <v>3</v>
      </c>
      <c r="F17" s="267">
        <v>84.9</v>
      </c>
      <c r="G17" s="140">
        <v>36</v>
      </c>
      <c r="H17" s="136">
        <f>H16+G17</f>
        <v>72</v>
      </c>
      <c r="I17" s="747"/>
      <c r="J17" s="327" t="s">
        <v>156</v>
      </c>
      <c r="K17" s="328"/>
      <c r="L17" s="330"/>
      <c r="M17" s="326"/>
      <c r="N17" s="324"/>
    </row>
    <row r="18" spans="1:14" ht="15" customHeight="1" x14ac:dyDescent="0.25">
      <c r="A18" s="745"/>
      <c r="B18" s="136">
        <v>3</v>
      </c>
      <c r="C18" s="141" t="s">
        <v>122</v>
      </c>
      <c r="D18" s="155">
        <v>1995</v>
      </c>
      <c r="E18" s="155" t="s">
        <v>3</v>
      </c>
      <c r="F18" s="267">
        <v>100.7</v>
      </c>
      <c r="G18" s="140">
        <v>40</v>
      </c>
      <c r="H18" s="136">
        <f t="shared" ref="H18:H19" si="0">H17+G18</f>
        <v>112</v>
      </c>
      <c r="I18" s="747"/>
      <c r="J18" s="327" t="s">
        <v>167</v>
      </c>
      <c r="K18" s="328"/>
      <c r="L18" s="329"/>
      <c r="M18" s="326"/>
      <c r="N18" s="324"/>
    </row>
    <row r="19" spans="1:14" ht="15" customHeight="1" x14ac:dyDescent="0.25">
      <c r="A19" s="745"/>
      <c r="B19" s="136">
        <v>4</v>
      </c>
      <c r="C19" s="141" t="s">
        <v>227</v>
      </c>
      <c r="D19" s="155">
        <v>1987</v>
      </c>
      <c r="E19" s="155" t="s">
        <v>3</v>
      </c>
      <c r="F19" s="267">
        <v>114</v>
      </c>
      <c r="G19" s="140">
        <v>39</v>
      </c>
      <c r="H19" s="136">
        <f t="shared" si="0"/>
        <v>151</v>
      </c>
      <c r="I19" s="748"/>
      <c r="J19" s="327" t="s">
        <v>111</v>
      </c>
      <c r="K19" s="328"/>
      <c r="L19" s="329"/>
      <c r="M19" s="326"/>
      <c r="N19" s="324"/>
    </row>
    <row r="20" spans="1:14" ht="15" customHeight="1" x14ac:dyDescent="0.3">
      <c r="A20" s="749" t="s">
        <v>93</v>
      </c>
      <c r="B20" s="749"/>
      <c r="C20" s="749"/>
      <c r="D20" s="749"/>
      <c r="E20" s="457"/>
      <c r="F20" s="151">
        <f>SUM(F16:F19)</f>
        <v>391.1</v>
      </c>
      <c r="G20" s="102"/>
      <c r="H20" s="9"/>
      <c r="I20" s="9"/>
      <c r="J20" s="9"/>
      <c r="K20" s="9"/>
      <c r="L20" s="102"/>
      <c r="M20" s="326"/>
      <c r="N20" s="324"/>
    </row>
    <row r="21" spans="1:14" ht="15" customHeight="1" x14ac:dyDescent="0.3">
      <c r="A21" s="740" t="s">
        <v>94</v>
      </c>
      <c r="B21" s="740"/>
      <c r="C21" s="740"/>
      <c r="D21" s="740"/>
      <c r="E21" s="740"/>
      <c r="F21" s="740"/>
      <c r="G21" s="740"/>
      <c r="H21" s="158">
        <f>H19</f>
        <v>151</v>
      </c>
      <c r="I21" s="458"/>
      <c r="J21" s="458"/>
      <c r="K21" s="458"/>
      <c r="L21" s="102"/>
      <c r="M21" s="326"/>
      <c r="N21" s="324"/>
    </row>
    <row r="22" spans="1:14" ht="15" customHeight="1" x14ac:dyDescent="0.25">
      <c r="A22" s="386"/>
      <c r="B22" s="387"/>
      <c r="C22" s="387"/>
      <c r="D22" s="340"/>
      <c r="E22" s="456"/>
      <c r="F22" s="456"/>
      <c r="G22" s="456"/>
      <c r="H22" s="456"/>
      <c r="I22" s="456"/>
      <c r="J22" s="325"/>
      <c r="K22" s="325"/>
      <c r="L22" s="325"/>
      <c r="M22" s="326"/>
      <c r="N22" s="324"/>
    </row>
    <row r="23" spans="1:14" ht="15" customHeight="1" x14ac:dyDescent="0.3">
      <c r="A23" s="741" t="s">
        <v>229</v>
      </c>
      <c r="B23" s="741"/>
      <c r="C23" s="741"/>
      <c r="D23" s="102"/>
      <c r="E23" s="102"/>
      <c r="F23" s="102"/>
      <c r="G23" s="102"/>
      <c r="H23" s="102"/>
      <c r="I23" s="102"/>
      <c r="J23" s="102"/>
      <c r="K23" s="102"/>
      <c r="L23" s="102"/>
      <c r="M23" s="326"/>
      <c r="N23" s="324"/>
    </row>
    <row r="24" spans="1:14" ht="23.25" customHeight="1" x14ac:dyDescent="0.25">
      <c r="A24" s="136" t="s">
        <v>6</v>
      </c>
      <c r="B24" s="136" t="s">
        <v>86</v>
      </c>
      <c r="C24" s="136" t="s">
        <v>77</v>
      </c>
      <c r="D24" s="137" t="s">
        <v>7</v>
      </c>
      <c r="E24" s="137" t="s">
        <v>8</v>
      </c>
      <c r="F24" s="137" t="s">
        <v>88</v>
      </c>
      <c r="G24" s="137" t="s">
        <v>89</v>
      </c>
      <c r="H24" s="137" t="s">
        <v>90</v>
      </c>
      <c r="I24" s="137" t="s">
        <v>14</v>
      </c>
      <c r="J24" s="742" t="s">
        <v>91</v>
      </c>
      <c r="K24" s="743"/>
      <c r="L24" s="744"/>
      <c r="M24" s="326"/>
      <c r="N24" s="324"/>
    </row>
    <row r="25" spans="1:14" ht="15" customHeight="1" x14ac:dyDescent="0.25">
      <c r="A25" s="745">
        <v>2</v>
      </c>
      <c r="B25" s="136">
        <v>1</v>
      </c>
      <c r="C25" s="141" t="s">
        <v>120</v>
      </c>
      <c r="D25" s="155">
        <v>2002</v>
      </c>
      <c r="E25" s="155" t="s">
        <v>4</v>
      </c>
      <c r="F25" s="367">
        <v>73</v>
      </c>
      <c r="G25" s="140">
        <v>33</v>
      </c>
      <c r="H25" s="136">
        <f>G25</f>
        <v>33</v>
      </c>
      <c r="I25" s="746" t="s">
        <v>5</v>
      </c>
      <c r="J25" s="327" t="s">
        <v>125</v>
      </c>
      <c r="K25" s="328"/>
      <c r="L25" s="329"/>
      <c r="M25" s="326"/>
      <c r="N25" s="324"/>
    </row>
    <row r="26" spans="1:14" ht="15" customHeight="1" x14ac:dyDescent="0.25">
      <c r="A26" s="745"/>
      <c r="B26" s="136">
        <v>2</v>
      </c>
      <c r="C26" s="141" t="s">
        <v>230</v>
      </c>
      <c r="D26" s="155">
        <v>2000</v>
      </c>
      <c r="E26" s="155" t="s">
        <v>5</v>
      </c>
      <c r="F26" s="267">
        <v>82</v>
      </c>
      <c r="G26" s="140">
        <v>29</v>
      </c>
      <c r="H26" s="136">
        <f>H25+G26</f>
        <v>62</v>
      </c>
      <c r="I26" s="747"/>
      <c r="J26" s="327" t="s">
        <v>136</v>
      </c>
      <c r="K26" s="328"/>
      <c r="L26" s="330"/>
      <c r="M26" s="326"/>
      <c r="N26" s="324"/>
    </row>
    <row r="27" spans="1:14" ht="15" customHeight="1" x14ac:dyDescent="0.25">
      <c r="A27" s="745"/>
      <c r="B27" s="136">
        <v>3</v>
      </c>
      <c r="C27" s="141" t="s">
        <v>231</v>
      </c>
      <c r="D27" s="155">
        <v>1978</v>
      </c>
      <c r="E27" s="155">
        <v>1</v>
      </c>
      <c r="F27" s="267">
        <v>85.5</v>
      </c>
      <c r="G27" s="140">
        <v>31</v>
      </c>
      <c r="H27" s="136">
        <f t="shared" ref="H27:H28" si="1">H26+G27</f>
        <v>93</v>
      </c>
      <c r="I27" s="747"/>
      <c r="J27" s="327" t="s">
        <v>232</v>
      </c>
      <c r="K27" s="328"/>
      <c r="L27" s="329"/>
      <c r="M27" s="326"/>
      <c r="N27" s="324"/>
    </row>
    <row r="28" spans="1:14" ht="15" customHeight="1" x14ac:dyDescent="0.25">
      <c r="A28" s="745"/>
      <c r="B28" s="136">
        <v>4</v>
      </c>
      <c r="C28" s="141" t="s">
        <v>224</v>
      </c>
      <c r="D28" s="155">
        <v>2004</v>
      </c>
      <c r="E28" s="155" t="s">
        <v>4</v>
      </c>
      <c r="F28" s="267">
        <v>82.6</v>
      </c>
      <c r="G28" s="140">
        <v>34</v>
      </c>
      <c r="H28" s="136">
        <f t="shared" si="1"/>
        <v>127</v>
      </c>
      <c r="I28" s="748"/>
      <c r="J28" s="327" t="s">
        <v>136</v>
      </c>
      <c r="K28" s="328"/>
      <c r="L28" s="329"/>
      <c r="M28" s="326"/>
      <c r="N28" s="324"/>
    </row>
    <row r="29" spans="1:14" ht="15" customHeight="1" x14ac:dyDescent="0.3">
      <c r="A29" s="749" t="s">
        <v>93</v>
      </c>
      <c r="B29" s="749"/>
      <c r="C29" s="749"/>
      <c r="D29" s="749"/>
      <c r="E29" s="457"/>
      <c r="F29" s="151">
        <f>SUM(F25:F28)</f>
        <v>323.10000000000002</v>
      </c>
      <c r="G29" s="102"/>
      <c r="H29" s="9"/>
      <c r="I29" s="9"/>
      <c r="J29" s="9"/>
      <c r="K29" s="9"/>
      <c r="L29" s="102"/>
      <c r="M29" s="326"/>
      <c r="N29" s="324"/>
    </row>
    <row r="30" spans="1:14" ht="15" customHeight="1" x14ac:dyDescent="0.3">
      <c r="A30" s="740" t="s">
        <v>94</v>
      </c>
      <c r="B30" s="740"/>
      <c r="C30" s="740"/>
      <c r="D30" s="740"/>
      <c r="E30" s="740"/>
      <c r="F30" s="740"/>
      <c r="G30" s="740"/>
      <c r="H30" s="158">
        <f>H28</f>
        <v>127</v>
      </c>
      <c r="I30" s="458"/>
      <c r="J30" s="458"/>
      <c r="K30" s="458"/>
      <c r="L30" s="102"/>
      <c r="M30" s="326"/>
      <c r="N30" s="324"/>
    </row>
    <row r="31" spans="1:14" ht="15" customHeight="1" x14ac:dyDescent="0.25">
      <c r="A31" s="386"/>
      <c r="B31" s="387"/>
      <c r="C31" s="387"/>
      <c r="D31" s="340"/>
      <c r="E31" s="456"/>
      <c r="F31" s="456"/>
      <c r="G31" s="456"/>
      <c r="H31" s="456"/>
      <c r="I31" s="456"/>
      <c r="J31" s="325"/>
      <c r="K31" s="325"/>
      <c r="L31" s="325"/>
      <c r="M31" s="326"/>
      <c r="N31" s="324"/>
    </row>
    <row r="32" spans="1:14" ht="15" customHeight="1" x14ac:dyDescent="0.3">
      <c r="A32" s="741" t="s">
        <v>233</v>
      </c>
      <c r="B32" s="741"/>
      <c r="C32" s="741"/>
      <c r="D32" s="102"/>
      <c r="E32" s="102"/>
      <c r="F32" s="102"/>
      <c r="G32" s="102"/>
      <c r="H32" s="102"/>
      <c r="I32" s="102"/>
      <c r="J32" s="102"/>
      <c r="K32" s="102"/>
      <c r="L32" s="102"/>
      <c r="M32" s="326"/>
      <c r="N32" s="324"/>
    </row>
    <row r="33" spans="1:14" ht="23.25" customHeight="1" x14ac:dyDescent="0.25">
      <c r="A33" s="136" t="s">
        <v>6</v>
      </c>
      <c r="B33" s="136" t="s">
        <v>86</v>
      </c>
      <c r="C33" s="136" t="s">
        <v>77</v>
      </c>
      <c r="D33" s="137" t="s">
        <v>7</v>
      </c>
      <c r="E33" s="137" t="s">
        <v>8</v>
      </c>
      <c r="F33" s="137" t="s">
        <v>88</v>
      </c>
      <c r="G33" s="137" t="s">
        <v>89</v>
      </c>
      <c r="H33" s="137" t="s">
        <v>90</v>
      </c>
      <c r="I33" s="137" t="s">
        <v>14</v>
      </c>
      <c r="J33" s="742" t="s">
        <v>91</v>
      </c>
      <c r="K33" s="743"/>
      <c r="L33" s="744"/>
      <c r="M33" s="326"/>
      <c r="N33" s="324"/>
    </row>
    <row r="34" spans="1:14" ht="15" customHeight="1" x14ac:dyDescent="0.25">
      <c r="A34" s="745">
        <v>3</v>
      </c>
      <c r="B34" s="136">
        <v>1</v>
      </c>
      <c r="C34" s="141" t="s">
        <v>222</v>
      </c>
      <c r="D34" s="155">
        <v>1996</v>
      </c>
      <c r="E34" s="155" t="s">
        <v>5</v>
      </c>
      <c r="F34" s="367">
        <v>69.3</v>
      </c>
      <c r="G34" s="140">
        <v>23</v>
      </c>
      <c r="H34" s="136">
        <f>G34</f>
        <v>23</v>
      </c>
      <c r="I34" s="746" t="s">
        <v>183</v>
      </c>
      <c r="J34" s="327" t="s">
        <v>135</v>
      </c>
      <c r="K34" s="328"/>
      <c r="L34" s="329"/>
      <c r="M34" s="326"/>
      <c r="N34" s="324"/>
    </row>
    <row r="35" spans="1:14" ht="15" customHeight="1" x14ac:dyDescent="0.25">
      <c r="A35" s="745"/>
      <c r="B35" s="136">
        <v>2</v>
      </c>
      <c r="C35" s="141" t="s">
        <v>225</v>
      </c>
      <c r="D35" s="155">
        <v>1983</v>
      </c>
      <c r="E35" s="155" t="s">
        <v>5</v>
      </c>
      <c r="F35" s="267">
        <v>92.55</v>
      </c>
      <c r="G35" s="140">
        <v>25</v>
      </c>
      <c r="H35" s="136">
        <f>H34+G35</f>
        <v>48</v>
      </c>
      <c r="I35" s="747"/>
      <c r="J35" s="327" t="s">
        <v>135</v>
      </c>
      <c r="K35" s="328"/>
      <c r="L35" s="330"/>
      <c r="M35" s="326"/>
      <c r="N35" s="324"/>
    </row>
    <row r="36" spans="1:14" ht="15" customHeight="1" x14ac:dyDescent="0.25">
      <c r="A36" s="745"/>
      <c r="B36" s="136">
        <v>3</v>
      </c>
      <c r="C36" s="141" t="s">
        <v>226</v>
      </c>
      <c r="D36" s="155">
        <v>1972</v>
      </c>
      <c r="E36" s="155" t="s">
        <v>5</v>
      </c>
      <c r="F36" s="267">
        <v>87.4</v>
      </c>
      <c r="G36" s="140">
        <v>28</v>
      </c>
      <c r="H36" s="136">
        <f t="shared" ref="H36:H37" si="2">H35+G36</f>
        <v>76</v>
      </c>
      <c r="I36" s="747"/>
      <c r="J36" s="327" t="s">
        <v>135</v>
      </c>
      <c r="K36" s="328"/>
      <c r="L36" s="329"/>
      <c r="M36" s="326"/>
      <c r="N36" s="324"/>
    </row>
    <row r="37" spans="1:14" ht="15" customHeight="1" x14ac:dyDescent="0.25">
      <c r="A37" s="745"/>
      <c r="B37" s="136">
        <v>4</v>
      </c>
      <c r="C37" s="141" t="s">
        <v>223</v>
      </c>
      <c r="D37" s="155">
        <v>1989</v>
      </c>
      <c r="E37" s="155" t="s">
        <v>5</v>
      </c>
      <c r="F37" s="267">
        <v>84.9</v>
      </c>
      <c r="G37" s="140">
        <v>27</v>
      </c>
      <c r="H37" s="136">
        <f t="shared" si="2"/>
        <v>103</v>
      </c>
      <c r="I37" s="748"/>
      <c r="J37" s="327" t="s">
        <v>135</v>
      </c>
      <c r="K37" s="328"/>
      <c r="L37" s="329"/>
      <c r="M37" s="326"/>
      <c r="N37" s="324"/>
    </row>
    <row r="38" spans="1:14" ht="15" customHeight="1" x14ac:dyDescent="0.3">
      <c r="A38" s="749" t="s">
        <v>93</v>
      </c>
      <c r="B38" s="749"/>
      <c r="C38" s="749"/>
      <c r="D38" s="749"/>
      <c r="E38" s="457"/>
      <c r="F38" s="151">
        <f>SUM(F34:F37)</f>
        <v>334.15</v>
      </c>
      <c r="G38" s="102"/>
      <c r="H38" s="9"/>
      <c r="I38" s="9"/>
      <c r="J38" s="9"/>
      <c r="K38" s="9"/>
      <c r="L38" s="102"/>
      <c r="M38" s="326"/>
      <c r="N38" s="324"/>
    </row>
    <row r="39" spans="1:14" ht="15" customHeight="1" x14ac:dyDescent="0.3">
      <c r="A39" s="740" t="s">
        <v>94</v>
      </c>
      <c r="B39" s="740"/>
      <c r="C39" s="740"/>
      <c r="D39" s="740"/>
      <c r="E39" s="740"/>
      <c r="F39" s="740"/>
      <c r="G39" s="740"/>
      <c r="H39" s="158">
        <f>H37</f>
        <v>103</v>
      </c>
      <c r="I39" s="458"/>
      <c r="J39" s="458"/>
      <c r="K39" s="458"/>
      <c r="L39" s="102"/>
      <c r="M39" s="326"/>
      <c r="N39" s="324"/>
    </row>
    <row r="40" spans="1:14" ht="15" hidden="1" customHeight="1" x14ac:dyDescent="0.25">
      <c r="A40" s="386"/>
      <c r="B40" s="387"/>
      <c r="C40" s="387"/>
      <c r="D40" s="340"/>
      <c r="E40" s="456"/>
      <c r="F40" s="456"/>
      <c r="G40" s="456"/>
      <c r="H40" s="456"/>
      <c r="I40" s="456"/>
      <c r="J40" s="325"/>
      <c r="K40" s="325"/>
      <c r="L40" s="325"/>
      <c r="M40" s="326"/>
      <c r="N40" s="324"/>
    </row>
    <row r="41" spans="1:14" ht="15" hidden="1" customHeight="1" x14ac:dyDescent="0.3">
      <c r="A41" s="741" t="s">
        <v>178</v>
      </c>
      <c r="B41" s="741"/>
      <c r="C41" s="741"/>
      <c r="D41" s="102"/>
      <c r="E41" s="102"/>
      <c r="F41" s="102"/>
      <c r="G41" s="102"/>
      <c r="H41" s="102"/>
      <c r="I41" s="102"/>
      <c r="J41" s="102"/>
      <c r="K41" s="102"/>
      <c r="L41" s="102"/>
      <c r="M41" s="326"/>
      <c r="N41" s="324"/>
    </row>
    <row r="42" spans="1:14" ht="24" hidden="1" customHeight="1" x14ac:dyDescent="0.25">
      <c r="A42" s="136" t="s">
        <v>6</v>
      </c>
      <c r="B42" s="136" t="s">
        <v>86</v>
      </c>
      <c r="C42" s="136" t="s">
        <v>77</v>
      </c>
      <c r="D42" s="137" t="s">
        <v>7</v>
      </c>
      <c r="E42" s="137" t="s">
        <v>8</v>
      </c>
      <c r="F42" s="137" t="s">
        <v>88</v>
      </c>
      <c r="G42" s="137" t="s">
        <v>89</v>
      </c>
      <c r="H42" s="137" t="s">
        <v>90</v>
      </c>
      <c r="I42" s="137" t="s">
        <v>14</v>
      </c>
      <c r="J42" s="742" t="s">
        <v>91</v>
      </c>
      <c r="K42" s="743"/>
      <c r="L42" s="744"/>
      <c r="M42" s="326"/>
      <c r="N42" s="324"/>
    </row>
    <row r="43" spans="1:14" ht="15" hidden="1" customHeight="1" x14ac:dyDescent="0.25">
      <c r="A43" s="745">
        <v>4</v>
      </c>
      <c r="B43" s="136">
        <v>1</v>
      </c>
      <c r="C43" s="141" t="s">
        <v>177</v>
      </c>
      <c r="D43" s="155">
        <v>1987</v>
      </c>
      <c r="E43" s="155" t="s">
        <v>4</v>
      </c>
      <c r="F43" s="267">
        <v>82.1</v>
      </c>
      <c r="G43" s="140">
        <v>30</v>
      </c>
      <c r="H43" s="136">
        <f>G43</f>
        <v>30</v>
      </c>
      <c r="I43" s="746" t="s">
        <v>5</v>
      </c>
      <c r="J43" s="327" t="s">
        <v>144</v>
      </c>
      <c r="K43" s="328"/>
      <c r="L43" s="329"/>
      <c r="M43" s="326"/>
      <c r="N43" s="324"/>
    </row>
    <row r="44" spans="1:14" ht="15" hidden="1" customHeight="1" x14ac:dyDescent="0.25">
      <c r="A44" s="745"/>
      <c r="B44" s="136">
        <v>2</v>
      </c>
      <c r="C44" s="141" t="s">
        <v>155</v>
      </c>
      <c r="D44" s="155">
        <v>1995</v>
      </c>
      <c r="E44" s="155" t="s">
        <v>5</v>
      </c>
      <c r="F44" s="267">
        <v>83.65</v>
      </c>
      <c r="G44" s="140">
        <v>31</v>
      </c>
      <c r="H44" s="136">
        <f>H43+G44</f>
        <v>61</v>
      </c>
      <c r="I44" s="747"/>
      <c r="J44" s="327" t="s">
        <v>124</v>
      </c>
      <c r="K44" s="328"/>
      <c r="L44" s="330"/>
      <c r="M44" s="326"/>
      <c r="N44" s="324"/>
    </row>
    <row r="45" spans="1:14" ht="15" hidden="1" customHeight="1" x14ac:dyDescent="0.25">
      <c r="A45" s="745"/>
      <c r="B45" s="136">
        <v>3</v>
      </c>
      <c r="C45" s="141" t="s">
        <v>158</v>
      </c>
      <c r="D45" s="155">
        <v>1992</v>
      </c>
      <c r="E45" s="155" t="s">
        <v>4</v>
      </c>
      <c r="F45" s="267">
        <v>104.25</v>
      </c>
      <c r="G45" s="140">
        <v>35</v>
      </c>
      <c r="H45" s="136">
        <f t="shared" ref="H45:H46" si="3">H44+G45</f>
        <v>96</v>
      </c>
      <c r="I45" s="747"/>
      <c r="J45" s="327" t="s">
        <v>144</v>
      </c>
      <c r="K45" s="328"/>
      <c r="L45" s="329"/>
      <c r="M45" s="326"/>
      <c r="N45" s="324"/>
    </row>
    <row r="46" spans="1:14" ht="15" hidden="1" customHeight="1" x14ac:dyDescent="0.25">
      <c r="A46" s="745"/>
      <c r="B46" s="136">
        <v>4</v>
      </c>
      <c r="C46" s="141" t="s">
        <v>164</v>
      </c>
      <c r="D46" s="155">
        <v>2000</v>
      </c>
      <c r="E46" s="155" t="s">
        <v>4</v>
      </c>
      <c r="F46" s="267">
        <v>84</v>
      </c>
      <c r="G46" s="140">
        <v>36</v>
      </c>
      <c r="H46" s="136">
        <f t="shared" si="3"/>
        <v>132</v>
      </c>
      <c r="I46" s="748"/>
      <c r="J46" s="327" t="s">
        <v>144</v>
      </c>
      <c r="K46" s="328"/>
      <c r="L46" s="329"/>
      <c r="M46" s="326"/>
      <c r="N46" s="324"/>
    </row>
    <row r="47" spans="1:14" ht="15" hidden="1" customHeight="1" x14ac:dyDescent="0.3">
      <c r="A47" s="749" t="s">
        <v>93</v>
      </c>
      <c r="B47" s="749"/>
      <c r="C47" s="749"/>
      <c r="D47" s="749"/>
      <c r="E47" s="457"/>
      <c r="F47" s="151">
        <f>SUM(F43:F46)</f>
        <v>354</v>
      </c>
      <c r="G47" s="102"/>
      <c r="H47" s="9"/>
      <c r="I47" s="9"/>
      <c r="J47" s="9"/>
      <c r="K47" s="9"/>
      <c r="L47" s="102"/>
      <c r="M47" s="326"/>
      <c r="N47" s="324"/>
    </row>
    <row r="48" spans="1:14" ht="15" hidden="1" customHeight="1" x14ac:dyDescent="0.3">
      <c r="A48" s="740" t="s">
        <v>94</v>
      </c>
      <c r="B48" s="740"/>
      <c r="C48" s="740"/>
      <c r="D48" s="740"/>
      <c r="E48" s="740"/>
      <c r="F48" s="740"/>
      <c r="G48" s="740"/>
      <c r="H48" s="158">
        <f>H46</f>
        <v>132</v>
      </c>
      <c r="I48" s="458"/>
      <c r="J48" s="458"/>
      <c r="K48" s="458"/>
      <c r="L48" s="102"/>
      <c r="M48" s="326"/>
      <c r="N48" s="324"/>
    </row>
    <row r="49" spans="1:15" ht="15" hidden="1" customHeight="1" x14ac:dyDescent="0.25">
      <c r="A49" s="386"/>
      <c r="B49" s="387"/>
      <c r="C49" s="387"/>
      <c r="D49" s="340"/>
      <c r="E49" s="456"/>
      <c r="F49" s="456"/>
      <c r="G49" s="456"/>
      <c r="H49" s="456"/>
      <c r="I49" s="456"/>
      <c r="J49" s="325"/>
      <c r="K49" s="325"/>
      <c r="L49" s="325"/>
      <c r="M49" s="326"/>
      <c r="N49" s="324"/>
    </row>
    <row r="50" spans="1:15" ht="15" hidden="1" customHeight="1" x14ac:dyDescent="0.3">
      <c r="A50" s="741" t="s">
        <v>176</v>
      </c>
      <c r="B50" s="741"/>
      <c r="C50" s="741"/>
      <c r="D50" s="102"/>
      <c r="E50" s="102"/>
      <c r="F50" s="102"/>
      <c r="G50" s="102"/>
      <c r="H50" s="102"/>
      <c r="I50" s="102"/>
      <c r="J50" s="102"/>
      <c r="K50" s="102"/>
      <c r="L50" s="102"/>
      <c r="M50" s="326"/>
      <c r="N50" s="324"/>
    </row>
    <row r="51" spans="1:15" ht="23.25" hidden="1" customHeight="1" x14ac:dyDescent="0.25">
      <c r="A51" s="136" t="s">
        <v>6</v>
      </c>
      <c r="B51" s="136" t="s">
        <v>86</v>
      </c>
      <c r="C51" s="136" t="s">
        <v>77</v>
      </c>
      <c r="D51" s="137" t="s">
        <v>7</v>
      </c>
      <c r="E51" s="137" t="s">
        <v>8</v>
      </c>
      <c r="F51" s="137" t="s">
        <v>88</v>
      </c>
      <c r="G51" s="137" t="s">
        <v>89</v>
      </c>
      <c r="H51" s="137" t="s">
        <v>90</v>
      </c>
      <c r="I51" s="137" t="s">
        <v>14</v>
      </c>
      <c r="J51" s="742" t="s">
        <v>91</v>
      </c>
      <c r="K51" s="743"/>
      <c r="L51" s="744"/>
      <c r="M51" s="326"/>
      <c r="N51" s="324"/>
    </row>
    <row r="52" spans="1:15" s="102" customFormat="1" ht="16.5" hidden="1" customHeight="1" x14ac:dyDescent="0.25">
      <c r="A52" s="745">
        <v>5</v>
      </c>
      <c r="B52" s="136">
        <v>1</v>
      </c>
      <c r="C52" s="141" t="s">
        <v>171</v>
      </c>
      <c r="D52" s="155">
        <v>2000</v>
      </c>
      <c r="E52" s="267" t="s">
        <v>4</v>
      </c>
      <c r="F52" s="267">
        <v>86.15</v>
      </c>
      <c r="G52" s="140">
        <v>34</v>
      </c>
      <c r="H52" s="136">
        <f>G52</f>
        <v>34</v>
      </c>
      <c r="I52" s="746" t="s">
        <v>5</v>
      </c>
      <c r="J52" s="327" t="s">
        <v>175</v>
      </c>
      <c r="K52" s="328"/>
      <c r="L52" s="329"/>
      <c r="M52" s="325"/>
      <c r="N52" s="9"/>
      <c r="O52" s="9"/>
    </row>
    <row r="53" spans="1:15" s="102" customFormat="1" ht="15.75" hidden="1" customHeight="1" x14ac:dyDescent="0.25">
      <c r="A53" s="745"/>
      <c r="B53" s="136">
        <v>2</v>
      </c>
      <c r="C53" s="141" t="s">
        <v>172</v>
      </c>
      <c r="D53" s="155">
        <v>1993</v>
      </c>
      <c r="E53" s="267" t="s">
        <v>4</v>
      </c>
      <c r="F53" s="267">
        <v>88.55</v>
      </c>
      <c r="G53" s="140">
        <v>32</v>
      </c>
      <c r="H53" s="136">
        <f>H52+G53</f>
        <v>66</v>
      </c>
      <c r="I53" s="747"/>
      <c r="J53" s="327" t="s">
        <v>123</v>
      </c>
      <c r="K53" s="328"/>
      <c r="L53" s="330"/>
      <c r="M53" s="9"/>
      <c r="N53" s="9"/>
    </row>
    <row r="54" spans="1:15" s="102" customFormat="1" ht="16.5" hidden="1" customHeight="1" x14ac:dyDescent="0.25">
      <c r="A54" s="745"/>
      <c r="B54" s="136">
        <v>3</v>
      </c>
      <c r="C54" s="141" t="s">
        <v>173</v>
      </c>
      <c r="D54" s="155">
        <v>1996</v>
      </c>
      <c r="E54" s="267" t="s">
        <v>4</v>
      </c>
      <c r="F54" s="267">
        <v>93.6</v>
      </c>
      <c r="G54" s="140">
        <v>32</v>
      </c>
      <c r="H54" s="136">
        <f t="shared" ref="H54:H55" si="4">H53+G54</f>
        <v>98</v>
      </c>
      <c r="I54" s="747"/>
      <c r="J54" s="327" t="s">
        <v>129</v>
      </c>
      <c r="K54" s="328"/>
      <c r="L54" s="329"/>
      <c r="M54" s="6"/>
      <c r="N54" s="6"/>
    </row>
    <row r="55" spans="1:15" ht="14.15" hidden="1" customHeight="1" x14ac:dyDescent="0.25">
      <c r="A55" s="745"/>
      <c r="B55" s="136">
        <v>4</v>
      </c>
      <c r="C55" s="141" t="s">
        <v>174</v>
      </c>
      <c r="D55" s="155">
        <v>1979</v>
      </c>
      <c r="E55" s="267" t="s">
        <v>170</v>
      </c>
      <c r="F55" s="267">
        <v>100.2</v>
      </c>
      <c r="G55" s="140">
        <v>34</v>
      </c>
      <c r="H55" s="136">
        <f t="shared" si="4"/>
        <v>132</v>
      </c>
      <c r="I55" s="748"/>
      <c r="J55" s="327" t="s">
        <v>126</v>
      </c>
      <c r="K55" s="328"/>
      <c r="L55" s="329"/>
      <c r="M55" s="6"/>
      <c r="N55" s="6"/>
      <c r="O55">
        <v>1</v>
      </c>
    </row>
    <row r="56" spans="1:15" s="102" customFormat="1" ht="14.15" hidden="1" customHeight="1" x14ac:dyDescent="0.3">
      <c r="A56" s="749" t="s">
        <v>93</v>
      </c>
      <c r="B56" s="749"/>
      <c r="C56" s="749"/>
      <c r="D56" s="749"/>
      <c r="E56" s="457"/>
      <c r="F56" s="151">
        <f>SUM(F52:F55)</f>
        <v>368.49999999999994</v>
      </c>
      <c r="H56" s="9"/>
      <c r="I56" s="9"/>
      <c r="J56" s="9"/>
      <c r="K56" s="9"/>
      <c r="M56" s="268"/>
      <c r="N56" s="268"/>
    </row>
    <row r="57" spans="1:15" s="102" customFormat="1" ht="14.15" hidden="1" customHeight="1" x14ac:dyDescent="0.3">
      <c r="A57" s="740" t="s">
        <v>94</v>
      </c>
      <c r="B57" s="740"/>
      <c r="C57" s="740"/>
      <c r="D57" s="740"/>
      <c r="E57" s="740"/>
      <c r="F57" s="740"/>
      <c r="G57" s="740"/>
      <c r="H57" s="158">
        <f>H55</f>
        <v>132</v>
      </c>
      <c r="I57" s="458"/>
      <c r="J57" s="458"/>
      <c r="K57" s="458"/>
      <c r="M57" s="268"/>
      <c r="N57" s="268"/>
    </row>
    <row r="58" spans="1:15" s="102" customFormat="1" hidden="1" x14ac:dyDescent="0.25"/>
    <row r="59" spans="1:15" s="102" customFormat="1" ht="13" hidden="1" x14ac:dyDescent="0.3">
      <c r="A59" s="741" t="s">
        <v>182</v>
      </c>
      <c r="B59" s="741"/>
      <c r="C59" s="741"/>
    </row>
    <row r="60" spans="1:15" s="102" customFormat="1" ht="20" hidden="1" x14ac:dyDescent="0.25">
      <c r="A60" s="136" t="s">
        <v>6</v>
      </c>
      <c r="B60" s="136" t="s">
        <v>86</v>
      </c>
      <c r="C60" s="136" t="s">
        <v>77</v>
      </c>
      <c r="D60" s="137" t="s">
        <v>7</v>
      </c>
      <c r="E60" s="137" t="s">
        <v>8</v>
      </c>
      <c r="F60" s="137" t="s">
        <v>88</v>
      </c>
      <c r="G60" s="137" t="s">
        <v>89</v>
      </c>
      <c r="H60" s="137" t="s">
        <v>90</v>
      </c>
      <c r="I60" s="137" t="s">
        <v>14</v>
      </c>
      <c r="J60" s="742" t="s">
        <v>91</v>
      </c>
      <c r="K60" s="743"/>
      <c r="L60" s="744"/>
    </row>
    <row r="61" spans="1:15" ht="13.5" hidden="1" customHeight="1" x14ac:dyDescent="0.25">
      <c r="A61" s="745">
        <v>6</v>
      </c>
      <c r="B61" s="136">
        <v>1</v>
      </c>
      <c r="C61" s="141" t="s">
        <v>179</v>
      </c>
      <c r="D61" s="155">
        <v>2003</v>
      </c>
      <c r="E61" s="155" t="s">
        <v>5</v>
      </c>
      <c r="F61" s="267">
        <v>84.95</v>
      </c>
      <c r="G61" s="140">
        <v>26</v>
      </c>
      <c r="H61" s="136">
        <f>G61</f>
        <v>26</v>
      </c>
      <c r="I61" s="746" t="s">
        <v>5</v>
      </c>
      <c r="J61" s="327" t="s">
        <v>127</v>
      </c>
      <c r="K61" s="328"/>
      <c r="L61" s="329"/>
    </row>
    <row r="62" spans="1:15" ht="15.75" hidden="1" customHeight="1" x14ac:dyDescent="0.25">
      <c r="A62" s="745"/>
      <c r="B62" s="136">
        <v>2</v>
      </c>
      <c r="C62" s="141" t="s">
        <v>154</v>
      </c>
      <c r="D62" s="155">
        <v>1999</v>
      </c>
      <c r="E62" s="155" t="s">
        <v>3</v>
      </c>
      <c r="F62" s="267">
        <v>72.849999999999994</v>
      </c>
      <c r="G62" s="140">
        <v>29</v>
      </c>
      <c r="H62" s="136">
        <f>H61+G62</f>
        <v>55</v>
      </c>
      <c r="I62" s="747"/>
      <c r="J62" s="327" t="s">
        <v>53</v>
      </c>
      <c r="K62" s="328"/>
      <c r="L62" s="330"/>
      <c r="N62" s="102"/>
    </row>
    <row r="63" spans="1:15" ht="14.15" hidden="1" customHeight="1" x14ac:dyDescent="0.25">
      <c r="A63" s="745"/>
      <c r="B63" s="136">
        <v>3</v>
      </c>
      <c r="C63" s="141" t="s">
        <v>159</v>
      </c>
      <c r="D63" s="155">
        <v>2003</v>
      </c>
      <c r="E63" s="155" t="s">
        <v>5</v>
      </c>
      <c r="F63" s="267">
        <v>102.45</v>
      </c>
      <c r="G63" s="140">
        <v>33</v>
      </c>
      <c r="H63" s="136">
        <f t="shared" ref="H63:H64" si="5">H62+G63</f>
        <v>88</v>
      </c>
      <c r="I63" s="747"/>
      <c r="J63" s="327" t="s">
        <v>128</v>
      </c>
      <c r="K63" s="328"/>
      <c r="L63" s="329"/>
      <c r="N63" s="102"/>
    </row>
    <row r="64" spans="1:15" ht="14.15" hidden="1" customHeight="1" x14ac:dyDescent="0.25">
      <c r="A64" s="745"/>
      <c r="B64" s="136">
        <v>4</v>
      </c>
      <c r="C64" s="141" t="s">
        <v>180</v>
      </c>
      <c r="D64" s="155">
        <v>1978</v>
      </c>
      <c r="E64" s="155" t="s">
        <v>54</v>
      </c>
      <c r="F64" s="267">
        <v>93.35</v>
      </c>
      <c r="G64" s="140">
        <v>33</v>
      </c>
      <c r="H64" s="136">
        <f t="shared" si="5"/>
        <v>121</v>
      </c>
      <c r="I64" s="748"/>
      <c r="J64" s="327" t="s">
        <v>53</v>
      </c>
      <c r="K64" s="328"/>
      <c r="L64" s="329"/>
      <c r="N64" s="102"/>
    </row>
    <row r="65" spans="1:15" ht="14.15" hidden="1" customHeight="1" x14ac:dyDescent="0.3">
      <c r="A65" s="749" t="s">
        <v>93</v>
      </c>
      <c r="B65" s="749"/>
      <c r="C65" s="749"/>
      <c r="D65" s="749"/>
      <c r="E65" s="457"/>
      <c r="F65" s="151">
        <f>SUM(F61:F64)</f>
        <v>353.6</v>
      </c>
      <c r="G65" s="102"/>
      <c r="H65" s="9"/>
      <c r="I65" s="9"/>
      <c r="J65" s="9"/>
      <c r="K65" s="9"/>
      <c r="L65" s="102"/>
      <c r="N65" s="22"/>
      <c r="O65">
        <v>2</v>
      </c>
    </row>
    <row r="66" spans="1:15" ht="14.15" hidden="1" customHeight="1" x14ac:dyDescent="0.3">
      <c r="A66" s="740" t="s">
        <v>94</v>
      </c>
      <c r="B66" s="740"/>
      <c r="C66" s="740"/>
      <c r="D66" s="740"/>
      <c r="E66" s="740"/>
      <c r="F66" s="740"/>
      <c r="G66" s="740"/>
      <c r="H66" s="158">
        <f>H64</f>
        <v>121</v>
      </c>
      <c r="I66" s="458"/>
      <c r="J66" s="458"/>
      <c r="K66" s="458"/>
      <c r="L66" s="102"/>
      <c r="N66" s="102"/>
    </row>
    <row r="67" spans="1:15" ht="14.15" customHeight="1" x14ac:dyDescent="0.3">
      <c r="A67" s="451"/>
      <c r="B67" s="451"/>
      <c r="C67" s="451"/>
      <c r="D67" s="451"/>
      <c r="E67" s="451"/>
      <c r="F67" s="451"/>
      <c r="G67" s="451"/>
      <c r="H67" s="458"/>
      <c r="I67" s="458"/>
      <c r="J67" s="458"/>
      <c r="K67" s="458"/>
      <c r="L67" s="102"/>
      <c r="N67" s="102"/>
    </row>
    <row r="68" spans="1:15" ht="14.15" customHeight="1" x14ac:dyDescent="0.3">
      <c r="A68" s="741" t="s">
        <v>252</v>
      </c>
      <c r="B68" s="741"/>
      <c r="C68" s="741"/>
      <c r="D68" s="102"/>
      <c r="E68" s="102"/>
      <c r="F68" s="102"/>
      <c r="G68" s="102"/>
      <c r="H68" s="102"/>
      <c r="I68" s="102"/>
      <c r="J68" s="102"/>
      <c r="K68" s="102"/>
      <c r="L68" s="102"/>
      <c r="N68" s="102"/>
    </row>
    <row r="69" spans="1:15" ht="20" x14ac:dyDescent="0.25">
      <c r="A69" s="136" t="s">
        <v>6</v>
      </c>
      <c r="B69" s="136" t="s">
        <v>86</v>
      </c>
      <c r="C69" s="136" t="s">
        <v>77</v>
      </c>
      <c r="D69" s="137" t="s">
        <v>7</v>
      </c>
      <c r="E69" s="137" t="s">
        <v>8</v>
      </c>
      <c r="F69" s="137" t="s">
        <v>88</v>
      </c>
      <c r="G69" s="137" t="s">
        <v>89</v>
      </c>
      <c r="H69" s="137" t="s">
        <v>90</v>
      </c>
      <c r="I69" s="137" t="s">
        <v>14</v>
      </c>
      <c r="J69" s="742" t="s">
        <v>91</v>
      </c>
      <c r="K69" s="743"/>
      <c r="L69" s="744"/>
      <c r="N69" s="102"/>
    </row>
    <row r="70" spans="1:15" ht="14.15" customHeight="1" x14ac:dyDescent="0.25">
      <c r="A70" s="745">
        <v>4</v>
      </c>
      <c r="B70" s="136">
        <v>1</v>
      </c>
      <c r="C70" s="141" t="s">
        <v>254</v>
      </c>
      <c r="D70" s="155">
        <v>1990</v>
      </c>
      <c r="E70" s="155" t="s">
        <v>4</v>
      </c>
      <c r="F70" s="367">
        <v>81.400000000000006</v>
      </c>
      <c r="G70" s="140">
        <v>30</v>
      </c>
      <c r="H70" s="136">
        <f>G70</f>
        <v>30</v>
      </c>
      <c r="I70" s="746" t="s">
        <v>183</v>
      </c>
      <c r="J70" s="327" t="s">
        <v>135</v>
      </c>
      <c r="K70" s="328"/>
      <c r="L70" s="329"/>
      <c r="N70" s="102"/>
    </row>
    <row r="71" spans="1:15" ht="14.15" customHeight="1" x14ac:dyDescent="0.25">
      <c r="A71" s="745"/>
      <c r="B71" s="136">
        <v>2</v>
      </c>
      <c r="C71" s="141" t="s">
        <v>255</v>
      </c>
      <c r="D71" s="155">
        <v>1992</v>
      </c>
      <c r="E71" s="155" t="s">
        <v>4</v>
      </c>
      <c r="F71" s="267">
        <v>92.55</v>
      </c>
      <c r="G71" s="140">
        <v>25</v>
      </c>
      <c r="H71" s="136">
        <f>H70+G71</f>
        <v>55</v>
      </c>
      <c r="I71" s="747"/>
      <c r="J71" s="327" t="s">
        <v>135</v>
      </c>
      <c r="K71" s="328"/>
      <c r="L71" s="330"/>
      <c r="N71" s="102"/>
    </row>
    <row r="72" spans="1:15" ht="14.15" customHeight="1" x14ac:dyDescent="0.25">
      <c r="A72" s="745"/>
      <c r="B72" s="136">
        <v>3</v>
      </c>
      <c r="C72" s="141" t="s">
        <v>217</v>
      </c>
      <c r="D72" s="155">
        <v>1988</v>
      </c>
      <c r="E72" s="155">
        <v>1</v>
      </c>
      <c r="F72" s="267">
        <v>62.4</v>
      </c>
      <c r="G72" s="140">
        <v>17</v>
      </c>
      <c r="H72" s="136">
        <f t="shared" ref="H72:H73" si="6">H71+G72</f>
        <v>72</v>
      </c>
      <c r="I72" s="747"/>
      <c r="J72" s="327" t="s">
        <v>135</v>
      </c>
      <c r="K72" s="328"/>
      <c r="L72" s="329"/>
      <c r="N72" s="102"/>
    </row>
    <row r="73" spans="1:15" ht="14.15" customHeight="1" x14ac:dyDescent="0.25">
      <c r="A73" s="745"/>
      <c r="B73" s="136">
        <v>4</v>
      </c>
      <c r="C73" s="141" t="s">
        <v>256</v>
      </c>
      <c r="D73" s="155">
        <v>2000</v>
      </c>
      <c r="E73" s="155" t="s">
        <v>5</v>
      </c>
      <c r="F73" s="267">
        <v>72.5</v>
      </c>
      <c r="G73" s="140">
        <v>24</v>
      </c>
      <c r="H73" s="136">
        <f t="shared" si="6"/>
        <v>96</v>
      </c>
      <c r="I73" s="748"/>
      <c r="J73" s="327" t="s">
        <v>135</v>
      </c>
      <c r="K73" s="328"/>
      <c r="L73" s="329"/>
      <c r="N73" s="102"/>
    </row>
    <row r="74" spans="1:15" ht="14.15" customHeight="1" x14ac:dyDescent="0.3">
      <c r="A74" s="749" t="s">
        <v>93</v>
      </c>
      <c r="B74" s="749"/>
      <c r="C74" s="749"/>
      <c r="D74" s="749"/>
      <c r="E74" s="457"/>
      <c r="F74" s="151">
        <f>SUM(F70:F73)</f>
        <v>308.85000000000002</v>
      </c>
      <c r="G74" s="102"/>
      <c r="H74" s="9"/>
      <c r="I74" s="9"/>
      <c r="J74" s="9"/>
      <c r="K74" s="9"/>
      <c r="L74" s="102"/>
      <c r="N74" s="102"/>
    </row>
    <row r="75" spans="1:15" ht="14.15" customHeight="1" x14ac:dyDescent="0.3">
      <c r="A75" s="740" t="s">
        <v>94</v>
      </c>
      <c r="B75" s="740"/>
      <c r="C75" s="740"/>
      <c r="D75" s="740"/>
      <c r="E75" s="740"/>
      <c r="F75" s="740"/>
      <c r="G75" s="740"/>
      <c r="H75" s="158">
        <f>H73</f>
        <v>96</v>
      </c>
      <c r="I75" s="458"/>
      <c r="J75" s="458"/>
      <c r="K75" s="458"/>
      <c r="L75" s="102"/>
      <c r="N75" s="102"/>
    </row>
    <row r="76" spans="1:15" ht="14.15" customHeight="1" x14ac:dyDescent="0.3">
      <c r="A76" s="451"/>
      <c r="B76" s="451"/>
      <c r="C76" s="451"/>
      <c r="D76" s="451"/>
      <c r="E76" s="451"/>
      <c r="F76" s="451"/>
      <c r="G76" s="451"/>
      <c r="H76" s="458"/>
      <c r="I76" s="458"/>
      <c r="J76" s="458"/>
      <c r="K76" s="458"/>
      <c r="L76" s="102"/>
      <c r="N76" s="102"/>
    </row>
    <row r="77" spans="1:15" ht="14.15" customHeight="1" x14ac:dyDescent="0.3">
      <c r="A77" s="741" t="s">
        <v>253</v>
      </c>
      <c r="B77" s="741"/>
      <c r="C77" s="741"/>
      <c r="D77" s="102"/>
      <c r="E77" s="102"/>
      <c r="F77" s="102"/>
      <c r="G77" s="102"/>
      <c r="H77" s="102"/>
      <c r="I77" s="102"/>
      <c r="J77" s="102"/>
      <c r="K77" s="102"/>
      <c r="L77" s="102"/>
      <c r="N77" s="102"/>
    </row>
    <row r="78" spans="1:15" ht="20" x14ac:dyDescent="0.25">
      <c r="A78" s="136" t="s">
        <v>6</v>
      </c>
      <c r="B78" s="136" t="s">
        <v>86</v>
      </c>
      <c r="C78" s="136" t="s">
        <v>77</v>
      </c>
      <c r="D78" s="137" t="s">
        <v>7</v>
      </c>
      <c r="E78" s="137" t="s">
        <v>8</v>
      </c>
      <c r="F78" s="137" t="s">
        <v>88</v>
      </c>
      <c r="G78" s="137" t="s">
        <v>89</v>
      </c>
      <c r="H78" s="137" t="s">
        <v>90</v>
      </c>
      <c r="I78" s="137" t="s">
        <v>14</v>
      </c>
      <c r="J78" s="742" t="s">
        <v>91</v>
      </c>
      <c r="K78" s="743"/>
      <c r="L78" s="744"/>
      <c r="N78" s="102"/>
    </row>
    <row r="79" spans="1:15" ht="14.15" customHeight="1" x14ac:dyDescent="0.25">
      <c r="A79" s="745">
        <v>5</v>
      </c>
      <c r="B79" s="136">
        <v>1</v>
      </c>
      <c r="C79" s="141" t="s">
        <v>163</v>
      </c>
      <c r="D79" s="155">
        <v>1991</v>
      </c>
      <c r="E79" s="155" t="s">
        <v>5</v>
      </c>
      <c r="F79" s="367">
        <v>78.05</v>
      </c>
      <c r="G79" s="140">
        <v>25</v>
      </c>
      <c r="H79" s="136">
        <f>G79</f>
        <v>25</v>
      </c>
      <c r="I79" s="746" t="s">
        <v>183</v>
      </c>
      <c r="J79" s="327" t="s">
        <v>235</v>
      </c>
      <c r="K79" s="328"/>
      <c r="L79" s="329"/>
      <c r="N79" s="102"/>
    </row>
    <row r="80" spans="1:15" ht="14.15" customHeight="1" x14ac:dyDescent="0.25">
      <c r="A80" s="745"/>
      <c r="B80" s="136">
        <v>2</v>
      </c>
      <c r="C80" s="141" t="s">
        <v>165</v>
      </c>
      <c r="D80" s="155">
        <v>2004</v>
      </c>
      <c r="E80" s="155">
        <v>1</v>
      </c>
      <c r="F80" s="267">
        <v>84.65</v>
      </c>
      <c r="G80" s="140">
        <v>15</v>
      </c>
      <c r="H80" s="136">
        <f>H79+G80</f>
        <v>40</v>
      </c>
      <c r="I80" s="747"/>
      <c r="J80" s="327" t="s">
        <v>235</v>
      </c>
      <c r="K80" s="328"/>
      <c r="L80" s="330"/>
      <c r="N80" s="102"/>
    </row>
    <row r="81" spans="1:14" ht="14.15" customHeight="1" x14ac:dyDescent="0.25">
      <c r="A81" s="745"/>
      <c r="B81" s="136">
        <v>3</v>
      </c>
      <c r="C81" s="141" t="s">
        <v>236</v>
      </c>
      <c r="D81" s="155">
        <v>1982</v>
      </c>
      <c r="E81" s="155" t="s">
        <v>4</v>
      </c>
      <c r="F81" s="267">
        <v>82</v>
      </c>
      <c r="G81" s="140">
        <v>27</v>
      </c>
      <c r="H81" s="136">
        <f t="shared" ref="H81:H82" si="7">H80+G81</f>
        <v>67</v>
      </c>
      <c r="I81" s="747"/>
      <c r="J81" s="327" t="s">
        <v>162</v>
      </c>
      <c r="K81" s="328"/>
      <c r="L81" s="329"/>
      <c r="N81" s="102"/>
    </row>
    <row r="82" spans="1:14" ht="14.15" customHeight="1" x14ac:dyDescent="0.25">
      <c r="A82" s="745"/>
      <c r="B82" s="136">
        <v>4</v>
      </c>
      <c r="C82" s="141" t="s">
        <v>237</v>
      </c>
      <c r="D82" s="155">
        <v>1980</v>
      </c>
      <c r="E82" s="155">
        <v>1</v>
      </c>
      <c r="F82" s="267">
        <v>105</v>
      </c>
      <c r="G82" s="140">
        <v>28</v>
      </c>
      <c r="H82" s="136">
        <f t="shared" si="7"/>
        <v>95</v>
      </c>
      <c r="I82" s="748"/>
      <c r="J82" s="327" t="s">
        <v>162</v>
      </c>
      <c r="K82" s="328"/>
      <c r="L82" s="329"/>
      <c r="N82" s="102"/>
    </row>
    <row r="83" spans="1:14" ht="14.15" customHeight="1" x14ac:dyDescent="0.3">
      <c r="A83" s="749" t="s">
        <v>93</v>
      </c>
      <c r="B83" s="749"/>
      <c r="C83" s="749"/>
      <c r="D83" s="749"/>
      <c r="E83" s="457"/>
      <c r="F83" s="151">
        <f>SUM(F79:F82)</f>
        <v>349.7</v>
      </c>
      <c r="G83" s="102"/>
      <c r="H83" s="9"/>
      <c r="I83" s="9"/>
      <c r="J83" s="9"/>
      <c r="K83" s="9"/>
      <c r="L83" s="102"/>
      <c r="N83" s="102"/>
    </row>
    <row r="84" spans="1:14" ht="14.15" customHeight="1" x14ac:dyDescent="0.3">
      <c r="A84" s="740" t="s">
        <v>94</v>
      </c>
      <c r="B84" s="740"/>
      <c r="C84" s="740"/>
      <c r="D84" s="740"/>
      <c r="E84" s="740"/>
      <c r="F84" s="740"/>
      <c r="G84" s="740"/>
      <c r="H84" s="158">
        <f>H82</f>
        <v>95</v>
      </c>
      <c r="I84" s="458"/>
      <c r="J84" s="458"/>
      <c r="K84" s="458"/>
      <c r="L84" s="102"/>
      <c r="N84" s="102"/>
    </row>
    <row r="85" spans="1:14" ht="12.75" customHeight="1" x14ac:dyDescent="0.25"/>
    <row r="86" spans="1:14" ht="13" x14ac:dyDescent="0.3">
      <c r="A86" s="200" t="s">
        <v>16</v>
      </c>
      <c r="B86" s="103"/>
      <c r="C86" s="103"/>
      <c r="D86" s="354" t="s">
        <v>181</v>
      </c>
      <c r="E86" s="102"/>
      <c r="F86" s="6"/>
      <c r="G86" s="200" t="s">
        <v>112</v>
      </c>
      <c r="H86" s="102"/>
      <c r="I86" s="103"/>
      <c r="J86" t="s">
        <v>248</v>
      </c>
      <c r="K86" s="103"/>
      <c r="L86" s="102"/>
      <c r="N86" s="102"/>
    </row>
    <row r="87" spans="1:14" ht="13" x14ac:dyDescent="0.3">
      <c r="A87" s="200"/>
      <c r="B87" s="103"/>
      <c r="C87" s="103"/>
      <c r="D87" s="201"/>
      <c r="E87" s="102"/>
      <c r="F87" s="6"/>
      <c r="G87" s="200"/>
      <c r="H87" s="102"/>
      <c r="I87" s="103"/>
      <c r="K87" s="103"/>
      <c r="L87" s="102"/>
      <c r="M87" s="257"/>
      <c r="N87" s="102"/>
    </row>
    <row r="88" spans="1:14" ht="13" x14ac:dyDescent="0.3">
      <c r="A88" s="200" t="s">
        <v>17</v>
      </c>
      <c r="B88" s="103"/>
      <c r="C88" s="103"/>
      <c r="D88" s="452" t="s">
        <v>214</v>
      </c>
      <c r="E88" s="103"/>
      <c r="F88" s="103"/>
      <c r="G88" s="200" t="s">
        <v>115</v>
      </c>
      <c r="H88" s="102"/>
      <c r="I88" s="103"/>
      <c r="J88" t="s">
        <v>249</v>
      </c>
      <c r="K88" s="103"/>
      <c r="L88" s="102"/>
      <c r="N88" s="102"/>
    </row>
    <row r="89" spans="1:14" x14ac:dyDescent="0.25">
      <c r="L89" s="102"/>
    </row>
  </sheetData>
  <sheetProtection selectLockedCells="1" selectUnlockedCells="1"/>
  <mergeCells count="62">
    <mergeCell ref="A84:G84"/>
    <mergeCell ref="A75:G75"/>
    <mergeCell ref="A77:C77"/>
    <mergeCell ref="J78:L78"/>
    <mergeCell ref="A79:A82"/>
    <mergeCell ref="I79:I82"/>
    <mergeCell ref="A83:D83"/>
    <mergeCell ref="A74:D74"/>
    <mergeCell ref="A57:G57"/>
    <mergeCell ref="A59:C59"/>
    <mergeCell ref="J60:L60"/>
    <mergeCell ref="A61:A64"/>
    <mergeCell ref="I61:I64"/>
    <mergeCell ref="A65:D65"/>
    <mergeCell ref="A66:G66"/>
    <mergeCell ref="A68:C68"/>
    <mergeCell ref="J69:L69"/>
    <mergeCell ref="A70:A73"/>
    <mergeCell ref="I70:I73"/>
    <mergeCell ref="A56:D56"/>
    <mergeCell ref="A39:G39"/>
    <mergeCell ref="A41:C41"/>
    <mergeCell ref="J42:L42"/>
    <mergeCell ref="A43:A46"/>
    <mergeCell ref="I43:I46"/>
    <mergeCell ref="A47:D47"/>
    <mergeCell ref="A48:G48"/>
    <mergeCell ref="A50:C50"/>
    <mergeCell ref="J51:L51"/>
    <mergeCell ref="A52:A55"/>
    <mergeCell ref="I52:I55"/>
    <mergeCell ref="J15:L15"/>
    <mergeCell ref="A16:A19"/>
    <mergeCell ref="I16:I19"/>
    <mergeCell ref="A38:D38"/>
    <mergeCell ref="A21:G21"/>
    <mergeCell ref="A23:C23"/>
    <mergeCell ref="J24:L24"/>
    <mergeCell ref="A25:A28"/>
    <mergeCell ref="I25:I28"/>
    <mergeCell ref="A29:D29"/>
    <mergeCell ref="A30:G30"/>
    <mergeCell ref="A32:C32"/>
    <mergeCell ref="J33:L33"/>
    <mergeCell ref="A34:A37"/>
    <mergeCell ref="I34:I37"/>
    <mergeCell ref="A20:D20"/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D10:I10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18</vt:i4>
      </vt:variant>
    </vt:vector>
  </HeadingPairs>
  <TitlesOfParts>
    <vt:vector size="49" baseType="lpstr">
      <vt:lpstr>титул</vt:lpstr>
      <vt:lpstr>ДЦ 63</vt:lpstr>
      <vt:lpstr>ДЦ 68</vt:lpstr>
      <vt:lpstr>ДЦ 73</vt:lpstr>
      <vt:lpstr>ДЦ 78</vt:lpstr>
      <vt:lpstr>ДЦ 85</vt:lpstr>
      <vt:lpstr>ДЦ 95</vt:lpstr>
      <vt:lpstr>ДЦ 95+</vt:lpstr>
      <vt:lpstr>ДЦ Ж 58</vt:lpstr>
      <vt:lpstr>ДЦ Ж 63</vt:lpstr>
      <vt:lpstr>ДЦ Ж 68</vt:lpstr>
      <vt:lpstr>ДЦ Ж 68+</vt:lpstr>
      <vt:lpstr>Эстафета ДЦ</vt:lpstr>
      <vt:lpstr>Эстафета ДЦ (Ж)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ЭстафетаТ</vt:lpstr>
      <vt:lpstr>Жонглирование</vt:lpstr>
      <vt:lpstr>Сводная</vt:lpstr>
      <vt:lpstr>Судьи</vt:lpstr>
      <vt:lpstr>Сводная Ермаков</vt:lpstr>
      <vt:lpstr>Эстафета ДЦ Ермаков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'ДЦ 63'!Область_печати</vt:lpstr>
      <vt:lpstr>'ДЦ 68'!Область_печати</vt:lpstr>
      <vt:lpstr>'ДЦ 73'!Область_печати</vt:lpstr>
      <vt:lpstr>Жонглирование!Область_печати</vt:lpstr>
      <vt:lpstr>Сводная!Область_печати</vt:lpstr>
      <vt:lpstr>'Сводная Ермаков'!Область_печати</vt:lpstr>
      <vt:lpstr>Судьи!Область_печати</vt:lpstr>
      <vt:lpstr>'Эстафета ДЦ'!Область_печати</vt:lpstr>
      <vt:lpstr>'Эстафета ДЦ (Ж)'!Область_печати</vt:lpstr>
      <vt:lpstr>'Эстафета ДЦ Ермаков'!Область_печати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Аркадий Семенов</cp:lastModifiedBy>
  <cp:lastPrinted>2024-04-15T08:41:35Z</cp:lastPrinted>
  <dcterms:created xsi:type="dcterms:W3CDTF">2018-03-14T18:24:49Z</dcterms:created>
  <dcterms:modified xsi:type="dcterms:W3CDTF">2024-04-15T09:02:28Z</dcterms:modified>
</cp:coreProperties>
</file>